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28815" windowHeight="12540" tabRatio="753"/>
  </bookViews>
  <sheets>
    <sheet name="PRESUP ALMACEN LICITACION" sheetId="60" r:id="rId1"/>
  </sheets>
  <externalReferences>
    <externalReference r:id="rId2"/>
  </externalReferences>
  <definedNames>
    <definedName name="Año">[1]Datos!$H$52:$H$102</definedName>
    <definedName name="_xlnm.Print_Area" localSheetId="0">'PRESUP ALMACEN LICITACION'!$A$1:$F$158</definedName>
    <definedName name="_xlnm.Print_Area">#REF!</definedName>
    <definedName name="Costo_directo">[1]Datos!$D$35</definedName>
    <definedName name="decimal">[1]Datos!$L$43</definedName>
    <definedName name="GEN" localSheetId="0">#REF!</definedName>
    <definedName name="GEN">#REF!</definedName>
    <definedName name="Hasta_Utilidad">'[1]h)Cargos_Adicionales'!$D$25</definedName>
    <definedName name="Importe_Campo">'[1]b)Indirectos Desglosados'!$G$74</definedName>
    <definedName name="Importe_CargoAdicional">'[1]h)Cargos_Adicionales'!$D$44</definedName>
    <definedName name="Importe_Central">'[1]b)Indirectos Desglosados'!$G$74</definedName>
    <definedName name="Importe_Financiamiento">'[1]f)Financiamiento'!$I$85</definedName>
    <definedName name="Importe_Indirecto">'[1]b)Indirectos Desglosados'!$F$76</definedName>
    <definedName name="Importe_TotalObra">[1]Datos!$D$37</definedName>
    <definedName name="Importe_Utilidad" localSheetId="0">#REF!</definedName>
    <definedName name="Importe_Utilidad">#REF!</definedName>
    <definedName name="pintura" localSheetId="0">#REF!</definedName>
    <definedName name="pintura">#REF!</definedName>
    <definedName name="Porcentaje_Campo">'[1]b)Indirectos Desglosados'!$H$74</definedName>
    <definedName name="Porcentaje_CargoAdicional">'[1]h)Cargos_Adicionales'!$E$44</definedName>
    <definedName name="Porcentaje_Central">'[1]b)Indirectos Desglosados'!$F$74</definedName>
    <definedName name="Porcentaje_Financiamiento">'[1]f)Financiamiento'!$K$85</definedName>
    <definedName name="Porcentaje_Indirecto">'[1]b)Indirectos Desglosados'!$H$76</definedName>
    <definedName name="Porcentaje_Utilidad" localSheetId="0">#REF!</definedName>
    <definedName name="Porcentaje_Utilidad">#REF!</definedName>
    <definedName name="PVIOL" localSheetId="0">#REF!</definedName>
    <definedName name="PVIOL">#REF!</definedName>
    <definedName name="Suma_Financiamiento">'[1]f)Financiamiento'!$K$83</definedName>
    <definedName name="_xlnm.Print_Titles" localSheetId="0">'PRESUP ALMACEN LICITACION'!$45:$51</definedName>
    <definedName name="_xlnm.Print_Titles">#REF!</definedName>
    <definedName name="Z_BD8249A4_EFCB_428A_8F4B_69959CFDCED9_.wvu.Rows" localSheetId="0" hidden="1">'PRESUP ALMACEN LICITACION'!#REF!</definedName>
  </definedNames>
  <calcPr calcId="144525"/>
</workbook>
</file>

<file path=xl/calcChain.xml><?xml version="1.0" encoding="utf-8"?>
<calcChain xmlns="http://schemas.openxmlformats.org/spreadsheetml/2006/main">
  <c r="F54" i="60" l="1"/>
  <c r="B24" i="60" l="1"/>
  <c r="B23" i="60"/>
  <c r="F143" i="60"/>
  <c r="F144" i="60" s="1"/>
  <c r="F24" i="60" s="1"/>
  <c r="F140" i="60"/>
  <c r="F139" i="60"/>
  <c r="F138" i="60"/>
  <c r="F137" i="60"/>
  <c r="F136" i="60"/>
  <c r="F135" i="60"/>
  <c r="F134" i="60"/>
  <c r="F133" i="60"/>
  <c r="F132" i="60"/>
  <c r="F129" i="60"/>
  <c r="F128" i="60"/>
  <c r="F127" i="60"/>
  <c r="F126" i="60"/>
  <c r="F125" i="60"/>
  <c r="F124" i="60"/>
  <c r="F123" i="60"/>
  <c r="F122" i="60"/>
  <c r="F121" i="60"/>
  <c r="F120" i="60"/>
  <c r="F116" i="60"/>
  <c r="F115" i="60"/>
  <c r="F114" i="60"/>
  <c r="F113" i="60"/>
  <c r="F112" i="60"/>
  <c r="F111" i="60"/>
  <c r="F110" i="60"/>
  <c r="F109" i="60"/>
  <c r="F108" i="60"/>
  <c r="F107" i="60"/>
  <c r="F106" i="60"/>
  <c r="F105" i="60"/>
  <c r="F104" i="60"/>
  <c r="F103" i="60"/>
  <c r="F102" i="60"/>
  <c r="F101" i="60"/>
  <c r="F100" i="60"/>
  <c r="F99" i="60"/>
  <c r="F98" i="60"/>
  <c r="F95" i="60"/>
  <c r="F94" i="60"/>
  <c r="F93" i="60"/>
  <c r="F92" i="60"/>
  <c r="F91" i="60"/>
  <c r="F90" i="60"/>
  <c r="F89" i="60"/>
  <c r="F88" i="60"/>
  <c r="F87" i="60"/>
  <c r="F86" i="60"/>
  <c r="F85" i="60"/>
  <c r="F84" i="60"/>
  <c r="F83" i="60"/>
  <c r="F82" i="60"/>
  <c r="F81" i="60"/>
  <c r="F80" i="60"/>
  <c r="F79" i="60"/>
  <c r="F78" i="60"/>
  <c r="F77" i="60"/>
  <c r="F76" i="60"/>
  <c r="F75" i="60"/>
  <c r="F74" i="60"/>
  <c r="F73" i="60"/>
  <c r="F72" i="60"/>
  <c r="F69" i="60"/>
  <c r="F68" i="60"/>
  <c r="F67" i="60"/>
  <c r="F66" i="60"/>
  <c r="F65" i="60"/>
  <c r="F64" i="60"/>
  <c r="F63" i="60"/>
  <c r="F62" i="60"/>
  <c r="F61" i="60"/>
  <c r="F60" i="60"/>
  <c r="F59" i="60"/>
  <c r="F58" i="60"/>
  <c r="F57" i="60"/>
  <c r="F56" i="60"/>
  <c r="F55" i="60"/>
  <c r="F70" i="60" l="1"/>
  <c r="F18" i="60" s="1"/>
  <c r="F96" i="60"/>
  <c r="F19" i="60" s="1"/>
  <c r="F117" i="60"/>
  <c r="F20" i="60" s="1"/>
  <c r="F130" i="60"/>
  <c r="F22" i="60" s="1"/>
  <c r="F141" i="60"/>
  <c r="F23" i="60" s="1"/>
  <c r="F146" i="60" l="1"/>
  <c r="F147" i="60" s="1"/>
  <c r="F148" i="60" s="1"/>
  <c r="W138" i="60" l="1"/>
  <c r="W139" i="60" s="1"/>
  <c r="T140" i="60"/>
  <c r="T141" i="60" s="1"/>
  <c r="F27" i="60" l="1"/>
  <c r="F29" i="60" s="1"/>
  <c r="F31" i="60" s="1"/>
</calcChain>
</file>

<file path=xl/sharedStrings.xml><?xml version="1.0" encoding="utf-8"?>
<sst xmlns="http://schemas.openxmlformats.org/spreadsheetml/2006/main" count="281" uniqueCount="207">
  <si>
    <t>CLAVE</t>
  </si>
  <si>
    <t>UNIDAD</t>
  </si>
  <si>
    <t>TOTAL</t>
  </si>
  <si>
    <t>PZA</t>
  </si>
  <si>
    <t>CANTIDAD</t>
  </si>
  <si>
    <t>M2</t>
  </si>
  <si>
    <t>M3</t>
  </si>
  <si>
    <t>KG</t>
  </si>
  <si>
    <t>ML</t>
  </si>
  <si>
    <t>SAL</t>
  </si>
  <si>
    <t>UNIVERSIDAD DE LA SIERRA SUR</t>
  </si>
  <si>
    <t>CATALOGO DE CONCEPTOS</t>
  </si>
  <si>
    <t>DESCRIPCION DE CONCEPTO</t>
  </si>
  <si>
    <t>P. U.</t>
  </si>
  <si>
    <t>IMPORTE</t>
  </si>
  <si>
    <t>CAPITULO 01. CIMENTACION</t>
  </si>
  <si>
    <t>CAPITULO 02. ESTRUCTURAS</t>
  </si>
  <si>
    <t>CAPITULO 03. ALBAÑILERIA Y ACABADOS</t>
  </si>
  <si>
    <t>SAL.</t>
  </si>
  <si>
    <r>
      <t>DEPENDENCIA:</t>
    </r>
    <r>
      <rPr>
        <b/>
        <sz val="8"/>
        <rFont val="Arial"/>
        <family val="2"/>
      </rPr>
      <t xml:space="preserve"> UNIVERSIDAD DE LA SIERRA SUR</t>
    </r>
  </si>
  <si>
    <r>
      <t xml:space="preserve">UBICACIÓN: </t>
    </r>
    <r>
      <rPr>
        <b/>
        <sz val="8"/>
        <rFont val="Arial"/>
        <family val="2"/>
      </rPr>
      <t>GUILLERMO ROJAS MIJANGOS S/N, ESQ. AV. UNIVERSIDAD, COL. CIUDAD UNIVERSITARIA, MIAHUATLÁN DE PORFIRÍO DÍAZ, OAX.</t>
    </r>
  </si>
  <si>
    <t>EXCAVACION A CIELO ABIERTO EN MATERIAL TIPO B, A UNA PROFUNDIDAD PROMEDIO DE 0.60 MT. ACARREO DEL MATERIAL EN CAMION VOLTEO A 1KM. FUERA DE LA OBRA, INCLUYE: TRASPALEOS, CARGA Y DESCARGA POR MEDIOS MECÁNICOS Y LO NECESARIO PARA SU CORRECTA EJECUCIÓN.</t>
  </si>
  <si>
    <t>SUMINISTRO Y RELLENO DE MATERIAL INERTE CON BAILARINA Y AGUA, EN CAPAS DE 20 CM. DE ESPESOR, AL 90% DE SU P.V.S. INCLUYE: TRASPALEO, ACARREOS DENTRO DE LA OBRA POR MEDIOS MANUALES O MECANICOS, HERRAMIENTA, MANO DE OBRA, PRUEBAS DE LABORATORIO (3 EXTRACCIONES POR CAPA).</t>
  </si>
  <si>
    <t>APLANADO FINO EN MUROS DE TABIQUE Y CONCRETO, CON MEZCLA DE CEMENTO-CAL-ARENA, PROP. 1:1/4:4 A PLOMO Y REGLA, CON LLANA DE MADERA, INCLUYE: ANDAMIOS Y ELEVACIONES A UNA ALTURA DE 6.00 MT., REMATES, BOQUILLAS, RECORTE DE APLANADO PARA ZOCLO, HERRAMIENTA, MATERIALES Y MANO DE OBRA, LIMPIEZA Y RETIRO DE SOBRANTES FUERA DE LA OBRA. TERMINADO RAYADO CON ESPONJA.</t>
  </si>
  <si>
    <t>SUMINISTRO Y COLOCACION DE CEMENTO FLEXIBLE BASECOAT MARCA DUROCK A UNA ALTURA DE 5 MTS APLICADA EN MUROS Y COLUMNAS DE CONCRETO, EN INTERIOR Y EXTERIOR, INCLUYE: RETIRO DE RESALTES O EXCESOS DE CONCRETO, RESANES, LIMPIEZA CON AGUA, MATERIAL, ANDAMIOS, MANO DE OBRA, EQUIPO, HERRAMIENTA, LIJADO, Y LO NECESARIO PARA SU CORRECTA EJECUCION., ACABADO LISO, LISTO PARA RECIBIR PINTURA VINILICA.</t>
  </si>
  <si>
    <t>1000</t>
  </si>
  <si>
    <t>1001</t>
  </si>
  <si>
    <t>1002</t>
  </si>
  <si>
    <t>1003</t>
  </si>
  <si>
    <t>1004</t>
  </si>
  <si>
    <t>1005</t>
  </si>
  <si>
    <t>1006</t>
  </si>
  <si>
    <t>1007</t>
  </si>
  <si>
    <t>1008</t>
  </si>
  <si>
    <t>1009</t>
  </si>
  <si>
    <t>1010</t>
  </si>
  <si>
    <t>1011</t>
  </si>
  <si>
    <t>1012</t>
  </si>
  <si>
    <t>1013</t>
  </si>
  <si>
    <t>1014</t>
  </si>
  <si>
    <t>1015</t>
  </si>
  <si>
    <t>2000</t>
  </si>
  <si>
    <t>2001</t>
  </si>
  <si>
    <t>2002</t>
  </si>
  <si>
    <t>2003</t>
  </si>
  <si>
    <t>2004</t>
  </si>
  <si>
    <t>2005</t>
  </si>
  <si>
    <t>2006</t>
  </si>
  <si>
    <t>2007</t>
  </si>
  <si>
    <t>2008</t>
  </si>
  <si>
    <t>2009</t>
  </si>
  <si>
    <t>2010</t>
  </si>
  <si>
    <t>2011</t>
  </si>
  <si>
    <t>3000</t>
  </si>
  <si>
    <t>3001</t>
  </si>
  <si>
    <t>3002</t>
  </si>
  <si>
    <t>3003</t>
  </si>
  <si>
    <t>3004</t>
  </si>
  <si>
    <t>3005</t>
  </si>
  <si>
    <t>3006</t>
  </si>
  <si>
    <t>3007</t>
  </si>
  <si>
    <t>3008</t>
  </si>
  <si>
    <t>5000</t>
  </si>
  <si>
    <t>5001</t>
  </si>
  <si>
    <t>5002</t>
  </si>
  <si>
    <t>5003</t>
  </si>
  <si>
    <t>5004</t>
  </si>
  <si>
    <t>5005</t>
  </si>
  <si>
    <t>5006</t>
  </si>
  <si>
    <t>5007</t>
  </si>
  <si>
    <t>5008</t>
  </si>
  <si>
    <t>CUARTO DE MAQUINAS</t>
  </si>
  <si>
    <t>OBRA:</t>
  </si>
  <si>
    <t>DESCRIPCIÓN:</t>
  </si>
  <si>
    <t>PARTIDAS</t>
  </si>
  <si>
    <t xml:space="preserve">S U B T O T A L </t>
  </si>
  <si>
    <t>16 %   I. V. A.</t>
  </si>
  <si>
    <t xml:space="preserve">T O T A L </t>
  </si>
  <si>
    <t>LIMPIEZA TRAZO Y NIVELACION DEL TERRENO PARA AREA DE EXCAVACION EN CAJON, Y AREA DE EXCAVACION EN CEPAS.</t>
  </si>
  <si>
    <t>EXCAVACIÓN MANUAL EN CEPAS EN TERRENO TIPO "B", PROFUNDIDAD INDICADA EN OBRA, INCLUYE: AFINE DE TALUD, TRASPALEO, RETIRO DE MATERIAL NO UTIL A 1 KM. FUERA DE LA OBRA.</t>
  </si>
  <si>
    <t>ACERO DE REFUERZO DIAM. #2 (ALAMBRON) FY=2530 KG/CM2 INCLUYENDO LOS TRASLAPES, SILLETAS, GANCHOS, ESCUADRAS, DESPERDICIOS NECESARIOS, SUMINISTRO, HABILITADO Y ARMADO.</t>
  </si>
  <si>
    <t>ACERO REFUERZO EN CIMENTACION DIAM. #4 FY=4200 KG/CM2 INCLUYENDO LOS TRASLAPES, SILLETAS, GANCHOS, ESCUADRAS Y DESPERDICIOS NECESARIOS, Y  SUMINISTRO, HABILITADO,  ARMADO Y PRUEBAS DE LABORATORIO.</t>
  </si>
  <si>
    <t>CIMBRA PARA CIMENTACIÓN CON MADERA DE PINO DE 3A. ACABADO COMÚN, INCLUYE: CIMBRADO Y DESCIMBRADO.</t>
  </si>
  <si>
    <t>CONCRETO PREMEZCLADO F'C=250 KG/CM2 EN CIMENTACIÓN T.M.A. 3/4", REVENIMIENTO DE 14+- 2 CMS., INCLUYE; COLOCADO, VIBRADO Y CURADO, PRUEBAS DE LABORATORIO (1 MUESTRA DE 3 CILINDROS POR CADA 6 M3)</t>
  </si>
  <si>
    <t>MURETE DE ENRASE DE 20 CMS. DE ESPESOR, EN CIMENTACION CON TABIQUE DE CONCRETO (TIPO PESADO) DE 12X20X40 CMS. ASENTADO CON MORTERO CEM-ARENA 1:5.</t>
  </si>
  <si>
    <t>ACERO DE REFUERZO DE # 2 (ALAMBRON) FY=2530 KG/CM2, EN ESTRUCTURA, INCLUYE: SUMINISTRO, HABILITADO, ARMADO, TRASLAPES, GANCHOS. SILLETAS, ESCUADRAS, Y DESPERDICIOS. PLANTA BAJA Y ALTA, ELEVACIONES HASTA UNA ALTURA DE 9.00 MT.</t>
  </si>
  <si>
    <t>PZAS</t>
  </si>
  <si>
    <t>SALIDA SANITARIA CON TUBO DE PVC SANITARIO REFORZADO,  EN PLANTA BAJA Y ALTA, INCLUYE; CONEXIONES, TUBERIA DE PVC 2" Y 4", HERRAJES LOS NECESARIOS, HERRAMIENTA, MANO DE OBRA, PRUEBAS Y TODO LO NECESARIO PARA SU BUEN FUNCIONAMIENTO. LIMPIEZA DEL AREA DE TRABAJO.</t>
  </si>
  <si>
    <t>SALIDA HIDRAULICA, PARA LAVABOS Y TARJAS, EN PLANTA BAJA Y ALTA, CON TUBERIA DE COBRE TIPO "M" DE 1/2" Y 3/4", INCLUYE; EXCAVACIONES, RANURAS, RESANES, CONEXIÓNES, MATERIALES  MENORES, HERAMIENTA, MANO DE OBRA, PRUEBAS Y TODO LO NECESARIO PARA SU BUEN FUNCIONAMIENTO. LIMPIEZA DEL AREA DE TRABAJO.</t>
  </si>
  <si>
    <t>SUMINISTRO Y COLOCACION DE COLADERA DE PISO HELVEX 24, EN PLANTA BAJA Y ALTA, INCLUYE; CONEXIONES, MATERIALES MENORES, HERRAMIENTA, MANO DE OBRA Y PRUEBAS. TRABAJO TERMINADO.</t>
  </si>
  <si>
    <t>SUMINISTRO Y COLOCACION DE TUBO PVC SANITARIO REFORZADO. DE 100 MM., INCLUYE: COPLES, CODOS 45° Y 90°, YEES, TEES, EXCAVACION, CAMA DE ARENA, RELLENO Y COMPACTACION, CONEXIONES, MATERIALES, HERRAMIENTAS Y MANO DE OBRA</t>
  </si>
  <si>
    <t>SUBTOTAL</t>
  </si>
  <si>
    <t>3009</t>
  </si>
  <si>
    <t>3010</t>
  </si>
  <si>
    <t>3011</t>
  </si>
  <si>
    <t>3012</t>
  </si>
  <si>
    <t>3013</t>
  </si>
  <si>
    <t>3014</t>
  </si>
  <si>
    <t>3015</t>
  </si>
  <si>
    <t>3016</t>
  </si>
  <si>
    <t>3017</t>
  </si>
  <si>
    <t>3018</t>
  </si>
  <si>
    <t>5009</t>
  </si>
  <si>
    <t>5010</t>
  </si>
  <si>
    <t>5011</t>
  </si>
  <si>
    <t>5012</t>
  </si>
  <si>
    <t>5013</t>
  </si>
  <si>
    <t>5014</t>
  </si>
  <si>
    <t>5015</t>
  </si>
  <si>
    <t>5016</t>
  </si>
  <si>
    <t>5017</t>
  </si>
  <si>
    <t>5018</t>
  </si>
  <si>
    <t>5019</t>
  </si>
  <si>
    <t>CAPITULO 05. INSTALACIONES</t>
  </si>
  <si>
    <t>CAPITULO 1.-CIMENTACION</t>
  </si>
  <si>
    <t>EXCAVACIÓN EN CEPAS POR MEDIOS MECANICOS EN TERRENO TIPO "B", PROFUNDIDAD INDICADA EN OBRA, INCLUYE: AFINE DE TALUD, TRASPALEO, ACARREO DEL MATERIAL PRODUCTO DE LA EXCAVACION DENTRO DE LA OBRA POR LOS MEDIOS NECESARIOS.</t>
  </si>
  <si>
    <t>PLANTILLA DE CONCRETO HECHO EN OBRA F C=100 KG/CM2 DE 5 CM DE ESPESOR, INCLUYE; VACIADO, HERRAMIENTA, MATERIAL Y MANO DE OBRA.</t>
  </si>
  <si>
    <t>PLANTILLA DE CONCRETO HECHO EN OBRA F C=100KG/CM2 DE 10 CM DE ESPESOR, INCLUYE; VACIADO, HERRAMIENTA, MATERIAL Y MANO DE OBRA.</t>
  </si>
  <si>
    <t>ACERO REFUERZO EN CIMENTACION DIAM. #3 FY=4200 KG/CM2 INCLUYENDO LOS TRASLAPES, SILLETAS, GANCHOS, ESCUADRAS Y DESPERDICIOS NECESARIOS, Y  SUMINISTRO, HABILITADO,  ARMADO Y PRUEBAS DE LABORATORIO.</t>
  </si>
  <si>
    <t>CONCRETO HECHO EN OBRA F'C=250 KG/CM  EN CIMENTACIÓN, T.M.A. 3/4", REVENIMIENTO 14+- 2 CMS., INCLUYE: COLADO, VIBRADO Y CURADO, PRUEBAS DE LABORATORIO (UNA MUESTRA DE 3 CILINDROS POR CADA COLADO).</t>
  </si>
  <si>
    <t>CADENA DE DESPLANTE DE 15X25 CMS (CD1) CON CONCRETO F'C=200 KG/CM2, ARMADO CON 4 VAR. DE 3/8", EST. DE 1/4" @ 20 CMS. INCLUYE: CRUCE DE VARILLAS, CIMBRA COMUN, COLADO, VIBRADO, Y DESCIMBRADO, COLADO MONOLITICO.</t>
  </si>
  <si>
    <t>CADENA DE 15X20 CMS CON CONCRETO F'C=200 KG/CM2, ARMADO CON 4 VAR. DE 3/8", EST. DE 1/4" @ 20 CMS. INCLUYE: CRUCE DE VARILLAS, CIMBRA COMUN, COLADO, VIBRADO, Y DESCIMBRADO, COLADO MONOLITICO.</t>
  </si>
  <si>
    <t>TOTAL CIMENTACION</t>
  </si>
  <si>
    <t>CAPITULO2.- ESTRUCTURA</t>
  </si>
  <si>
    <t>CIMBRA COMUN EN COLUMNAS Y MUROS,  CON MADERA DE PINO O  TRIPLAY DE PINO DE 18 MM. INCLUYE: HABILITADO, DESCIMBRADO, ELEVACIONES HASTA UNA ALTURA DE 5.50 MT.</t>
  </si>
  <si>
    <t>CIMBRA EN COLUMNAS Y MUROS, CON TRIPLAY DE PINO DE 18 MM. ACABADO FINO, INCLUYE:  REBABEO, RESANES, HABILITADO, DESCIMBRADO, CHAFLANES U OCHAVOS, CEMENTO FLEXIBLE BASECOAT MARCA DUROCK, ELEVACIONES HASTA UNA ALTURA DE 5.50 MT.,  TRABAJO TERMINADO, LISTO PARA RECIBIR SELLADOR Y PINTURA VINILICA.</t>
  </si>
  <si>
    <t>CIMBRA COMUN EN TRABES, CON TRIPLAY DE PINO DE 18 MM., INCLUYE: CIMBRADO, DESCIMBRADO, ANDAMIOS, Y ELEVACIONES HASTA 5.50 MTS., TRABAJO TERMINADO.</t>
  </si>
  <si>
    <t>ACERO DE REFUERZO DIAM.#3 FY= 4200 KG/CM2 EN ESTRUCTURA, INCLUYENDO LOS TRASLAPES, SILLETAS, GANCHOS, ESCUADRAS Y DESPERDICIOS NECESARIOS, Y  SUMINISTRO, HABILITADO,  ARMADO, PRUEBAS DE LABORATORIO. PLANTA BAJA Y ALTA, ELEVACIONES HASTA UNA ALTURA DE 5.50</t>
  </si>
  <si>
    <t>ACERO DE REFUERZO DIAM.#4 FY= 4200 KG/CM2 EN ESTRUCTURA, INCLUYENDO LOS TRASLAPES, SILLETAS, GANCHOS, ESCUADRAS Y DESPERDICIOS NECESARIOS, Y  SUMINISTRO, HABILITADO,  ARMADO, PRUEBAS DE LABORATORIO. PLANTA BAJA Y ALTA, ELEVACIONES HASTA UNA ALTURA DE 5.50</t>
  </si>
  <si>
    <t>CONCRETO HECHO EN OBRA F'C=250 KG/CM  EN ESTRUCTURA (COLUMNAS, MUROS, RAMPAS, LOSAS), T.M.A. 3/4", REVENIMIENTO 14+- 2 CMS., INCLUYE: COLADO, VIBRADO Y CURADO, PRUEBAS DE LABORATORIO (UNA MUESTRA DE 3 CILINDROS POR CADA COLADO), ELEVACIONES HASTA UNA ALTURA DE 5.00 MT.</t>
  </si>
  <si>
    <t>SUMINISTRO Y COLOCACIÓN DE LARGUERO (L1), CON MONTEN TIPO "C" EN CAJA, DE 6", CALIBRE 14 (C-14), A-500 GRADO A, DE ALTA RESISTENCIA, A CUALQUIER NIVEL Y GRADO DE DIFICULTAD, INCLUYE: MATERIALES, MANO DE OBRA, TRAZO, NIVELACIÓN, ACARREOS, ANDAMIOS, CORTES, PERFORACIONES, DESPERDICIOS, MANIOBRAS, SOLDADURA, PRIMER ANTICORROSIVO, THINNER, PINTURA DE ESMALTE ALQUIDÁLICO, HERRAMIENTA, EQUIPO, ACOPIO Y RETIRO DE DESPERDICIOS A TIRO AUTORIZADO Y LIMPIEZA DEL ÁREA DE TRABAJO.</t>
  </si>
  <si>
    <t>SUMINISTRO Y COLOCACIÓN DE LARGUERO (L2), CON UN MONTEN TIPO "C", DE 6", CALIBRE 14 (C-14), A-500 GRADO A, DE ALTA RESISTENCIA, A CUALQUIER NIVEL Y GRADO DE DIFICULTAD, INCLUYE: MATERIALES, MANO DE OBRA, TRAZO, NIVELACIÓN, ACARREOS, ANDAMIOS, CORTES, PERFORACIONES, DESPERDICIOS, MANIOBRAS, SOLDADURA, PRIMER ANTICORROSIVO, THINNER, PINTURA DE ESMALTE ALQUIDÁLICO, HERRAMIENTA, EQUIPO, ACOPIO Y RETIRO DE DESPERDICIOS A TIRO AUTORIZADO Y LIMPIEZA DEL ÁREA DE TRABAJO.</t>
  </si>
  <si>
    <t>SUMINISTRO Y COLOCACIÓN DE CONTRA FLAMBEO (CF), DE 1.28 M., CON REDONDO LISO DE 3/8"  (A-36),  DE DIÁMETRO, TUERCAS Y RONDANAS,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</si>
  <si>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SUMINISTRO Y COLOCACIÓN DE CONTRA FLAMBEO (CF), DE 0.33 M., CON REDONDO LISO DE 3/8"  (A-36),  DE DIÁMETRO, TUERCAS Y RONDANAS,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</si>
  <si>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SUMINISTRO Y COLOCACIÓN DE CONTRA VENTEO (CV), DE 7.30 MT. DE LARGO, CON VARILLA CORRUGADA DEL #4 FY= 4200 KG/CM2, TENSADOS CON VARILLA ROSCADA, TUERCAS Y RONDANAS DE 5/8",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</si>
  <si>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2012</t>
  </si>
  <si>
    <t>SUMINISTRO Y COLOCACIÓN DE TRABE METÁLICA  (Tm1), CON MONTEN TIPO "C" EN CAJA, DE 8", CALIBRE 14 (C-14), DE A-500 GRADO A, ALTA RESISTENCIA,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</si>
  <si>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2013</t>
  </si>
  <si>
    <t>SUMINISTRO Y COLOCACIÓN DE TRABE METÁLICA (Tm2), CON IR 12" X 28.2 KG/M  (A-992 GR50) DE ALTA RESISTENCIA,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</si>
  <si>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2014</t>
  </si>
  <si>
    <t>SUMINISTRO Y COLOCACIÓN DE TRABE METÁLICA  (TM3), CON MONTEN TIPO "C" EN CAJA, DE 6", CALIBRE 14 (C-14), DE A-500 GRADO A, ALTA RESISTENCIA, A CUALQUIER NIVEL Y GRADO DE DIFICULTAD, INCLUYE: INCLUYE SOLDADURA E-70 DE 3/16",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</si>
  <si>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2015</t>
  </si>
  <si>
    <t>SUMINISTRO Y COLOCACIÓN DE TRABE METÁLICA  (TM4), CON PTR DE 2" X 2", CALIBRE 12 (C-12), A-500 GRADO A, ALTA RESISTENCIA,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</si>
  <si>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2016</t>
  </si>
  <si>
    <t>SUMINISTRO Y COLOCACIÓN DE PLACAS (PL) PARA CONEXIÓN DE TRABE METALICA CON TRABE DE CONCRETO (Tm2-T3R), HECHA CON PLACA DE ACERO DE 20 X 20 X 3/4", Y 3 ANCLAS EN "U" DE VARILLA CORRUGADA DE 5/8", DE 75 CM DE DESARROLLO C/U., AHOGADAS EN T3R., VER DETALLE (CON-01),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</si>
  <si>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2017</t>
  </si>
  <si>
    <t>SUMINISTRO Y COLOCACIÓN DE PLACAS (PL) PARA CONEXIÓN DE TRABE METALICA CON TRABE DE CONCRETO (Tm1-T1), HECHA CON PLACA DE ACERO DE 20 X 20 X 3/4", Y 3 ANCLAS EN "U" DE VARILLA CORRUGADA DE 5/8", DE 55 CM DE DESARROLLO C/U., AHOGADAS EN T1., VER DETALLE (CON-03),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</si>
  <si>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2018</t>
  </si>
  <si>
    <t>SUMINISTRO Y COLOCACIÓN DE PLACAS (PL) PARA CONEXIÓN DE TRABE METALICA CON ELEMENTO DE CONCRETO (Tm4-C), HECHA CON PLACA DE ACERO DE 10 X 10 X 3/8", Y 2 ANCLAS EN "U" DE VARILLA CORRUGADA DE 3/8", DE 28 CM DE DESARROLLO C/U., AHOGADAS EN ELEMENTO DE CONCRETO., VER DETALLE (CON-04 Y CON-06),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</si>
  <si>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2019</t>
  </si>
  <si>
    <t>SUMINISTRO Y COLOCACIÓN DE PLACAS (PL) PARA CONEXIÓN DE TRABE METALICA CON TRABE O COLUMNA DE CONCRETO (Tm4-T/C), HECHA CON PLACA DE ACERO DE 20 X 20 X 3/8", Y 3 ANCLAS EN "U" DE VARILLA CORRUGADA DE 3/8", DE 28 CM DE DESARROLLO C/U., AHOGADAS EN TRABE O COLUMNA DE CONCRETO., VER DETALLE (CON-05),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</si>
  <si>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2020</t>
  </si>
  <si>
    <t>SUMINISTRO Y COLOCACIÓN DE CONEXIÓN DE LARGUEROS L1 EN LA PARTE SUPERIOR DE Tm2, CON 2 CLIP DE LAMINA GALV. CAL. 10, DE 19.5X10 CM, 4 TORNILLOS DE 3/8", SOLDADURA DE 1/8", VER DETALLE,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</si>
  <si>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2021</t>
  </si>
  <si>
    <t>SUMINISTRO Y COLOCACIÓN DE CONEXIÓN DE LARGUEROS L2 EN LA PARTE SUPERIOR DE Tm1, CON 1 CLIP DE LAMINA GALV. CAL. 10, DE 19.5X10 CM, 4 TORNILLOS DE 3/8", SOLDADURA DE 1/8", VER DETALLE,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</si>
  <si>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2022</t>
  </si>
  <si>
    <t>SUMINISTRO Y COLOCACIÓN DE PATA DE GALLO PARA CONEXIÓN DE LARGUEROS L1 CON TRABE METALICA Tm2, CON 2 ANGULOS DIAGONALES DE 1" X 1" X 1/8", DE 43 CM. DE LARGO, SOLDADURA E-70 DE 3/16", VER DETALLE (DET. 02), A CUALQUIER NIVEL Y GRADO DE DIFICULTAD, INCLUYE: MATERIALES, MANO DE OBRA, TRAZO, NIVELACIÓN, ACARREOS, ANDAMIOS, CORTES, PERFORACIONES, DESPERDICIOS, MANIOBRAS, SOLDADURA, PRIMER ANTICORROSIVO, THINNER, PINTURA DE ESMALTE ALQUIDÁLICO, HERRAMIENTA, EQUIPO, ELEVACIÓN DE MATERIALES, ACOPIO Y RETIRO DE DESPERDICIOS A TIRO AUTORIZADO Y LIMPIEZA DEL ÁREA DE TRABAJO.</t>
  </si>
  <si>
    <t>2023</t>
  </si>
  <si>
    <t>SUMINISTRO Y COLOCACIÓN DE LAMINA MULTITECHO TERNIUM, MARCA MULTYPANEL, CUBIERTA TIPO "SÁNDWICH" COMPUESTA POR UN NÚCLEO DE ESPUMA RÍGIDA DE  POLIURETANO Y DOS CARAS DE LÁMINA GALVANIZADA CAL. 26 DE 1" DE ESPESOR; LA ESPUMA TENDRÁ COMO CARACTERÍSTICA UNA DENSIDAD DE 40 KG/M3, CON UN FACTOR DE CONDUCTIVIDAD TÉRMICA DE K=0.132BTU-IN/HR-FR2-°F, COMPRESIÓN DE 1.0KG/CM2, TENSIÓN DE 1.4KG/CM2, TEMPERATURA DE TRABAJO DE 40-80°C, LA LÁMINA GALVANIZADA SERÁ PRE PINTADA A FUEGO POR SUS DOS LADOS CON PINTURA POLIÉSTER ESTÁNDAR, AMBAS CARAS  SERÁN ADHERIDAS QUÍMICAMENTE EN FORMA CONTINUA MEDIANTE EL PROPIO NÚCLEO, PESO TEÓRICO DE 11.15 KG/M2; SE DEBERÁ CONSIDERAR PARA ESTE TRABAJO: CABALLETE, TAPAJUNTAS PARA LARGUEROS, TAPA GOTERO, CUBRE PLACA, TORNILLOS CABEZA HEXAGONAL, ACCESORIOS DE FIJACIÓN, ARMADO, HERRAMIENTA, EQUIPO, ELEVACIÓN DE MATERIALES, DESPIECE, DESPERDICIOS, TRABAJOS A CUALQUIER ALTURA Y GRADO DE DIFICULTAD, ACOPIO Y RETIRO DE DESPERDICIOS A TIRO AUTORIZADO Y LIMPIEZA DEL ÁREA DE TRABAJO.</t>
  </si>
  <si>
    <t>TOTAL ESTRUCTURA</t>
  </si>
  <si>
    <t>03 ALBA</t>
  </si>
  <si>
    <t>CAPITULO 3.- ALBAÑILERIA Y ACABADOS</t>
  </si>
  <si>
    <t>MURO COMUN DE TABIQUE ROJO RECOCIDO DE 14 CM. DE ESPESOR CON TABIQUE DE 5X14X28 CMS., A PLOMO, ASENTADO CON CEMENTO-MORTERO-ARENA, PROP. 1/2:1:4 1/2, INCLUYE: ANDAMIOS Y ELEVACIONES HASTA UNA ALTURA DE 5.50 MTS., LIMPIEZA Y RETIRO DE SOBRA</t>
  </si>
  <si>
    <t>CADENA DE CONCRETO INTERMEDIA 1  (Ci1) F'C=200 KG/CM2, DE 15X20 CMS. SOBRE PUERTAS, VENTANAS Y EN MUROS CIEGOS AL CENTRO DE LA ALTURA TOTAL, ARMADA CON 4 VAR. DE 3/8" Y ESTRIBOS DEL No. 2 @ 15 CMS. INCLUYE: CRUCE DE VARILLAS, CIMBRADO COMUN, COLADO, VIBRADO, DESCIMBRADO, ANDAMIOS Y ELEVACIONES HASTA UNA ALTURA DE 5 MT.</t>
  </si>
  <si>
    <t>CADENA DE CERRAMIENTO CC1, CONCRETO F'C=250 KG/CM2 15X30 CMS., ARMADA CON 4 VAR. DE 3/8" Y ESTRIBOS DEL No. 2, 1@5, 6@10, @ 15 CMS., INCLUYE: CRUCE DE VARILLAS, CIMBRA COMUN, VIBRADO, DESCIMBRADO, ANDAMIOS Y ELEVACIONES HASTA UNA ALTURA DE 5.50 MT.</t>
  </si>
  <si>
    <t>CADENA (MV) DE CONCRETO F`C=200 KG/CM2, DE 10X14 CM. ARMADO C/2 VARILLAS DE 3/8", GRAPAS # 2  @ 20 CM. INCL. CIMBRA COMUN,COLADO, DESCIMBRADO Y CRUCES DE VARILLAS, ANCLARLAS A CASTILLOS, VER  DETALLE EN PLANO ESTRUCTURAL.</t>
  </si>
  <si>
    <t>MESETA EN VENTANA DE 2.50 x 0.50 x 0.10 M., ACABADO LISO, CONCRETO F`C=200 KG/CM2, ARMADO C/3 VARILLAS DE 3/8", GRAPAS # 2  @ 20 CM. ANCLADAS A CASTILLOS, INCL. CIMBRA COMUN, COLADO, DESCIMBRADO Y CRUCES DE VARILLAS, VER  DETALLE EN PLANO ESTRUCTURAL.</t>
  </si>
  <si>
    <t>APLANADO RUSTICO EN MUROS DE TABIQUE Y CONCRETO, PARA RECIBIR AZULEJO. CON MEZCLA DE CEMENTO-CAL-ARENA, PROP. 1:1/4:4 A PLOMO Y REGLA, CON LLANA DE MADERA, EN PLANTA BAJA Y ALTA, INCLUYE: ANDAMIOS Y ELEVACIONES, PICADO DE ELEMENTOS DE CONCRETO PARA MEJOR ADHERENCIA Y ADITIVO PARA UNIR CONCRETO VIEJO CON NUEVO, HERRAMIENTA, MATERIALES Y MANO DE OBRA, LIMPIEZA Y RETIRO DE SOBRANTES FUERA DE LA OBRA.</t>
  </si>
  <si>
    <t>FIRME DE CONCRETO SIMPLE DE F'C=150 KG/CM2 REFORZADO CON MALLA ELECTROSOLDADA 6x6-10x10 DE 8 CM. DE ESPESOR, INCLUYE: NIVELACION,  COMPACTACION, MAESTREADO, ACABADO RUSTICO PARA RECIBIR LOSETA DE CERAMICA.</t>
  </si>
  <si>
    <t>PISO DE CONCRETO DE 10 CMS. DE ESPESOR, CON CONCRETO F'C= 150 KG/CM2, REFORZADO CON MALLA ELECTROSOLDADA 6x6-10x10, INCLUYE: NIVELACION Y COMPACTACION, CIMBRA LIMITE DE LOSA, DESCIMBRADO, COLADO Y CURADO, ACABADO RAYADO A BROCHA EN LOSAS DE 3.06 X 2.00 MTS., EN JUNTA FRIAS ACABADO CON VOLTEADOR.</t>
  </si>
  <si>
    <t>REGISTRO  HIDRAULICO  DE  80  X  80 X 80 CM. (MEDIDAS INTERIORES) CON TABIQUE BLANCO TIPO PESADO DE 10 X 14 X 28 CM. DE 14 CMS. DE ESPESOR, JUNTEADO CON MEZCLA CEMENTO-ARENA PROP. 1:5, PLANTILLA DE CONCRETO SIMPLE, PISO DE CONCRETO F'C=100 KG/CM2 DE 8 CM. ACABADO PULIDO, APLANADO PULIDO INTERIOR Y ACABADO COMUN EN EXTERIOR, TAPA HECHA CON MARCO Y CONTRAMARCO DE ANGULO, TIPO COMERCIAL, Y COLADA CON CONCRETO SIMPLE, ACABADO RAYADO, VER DETALLE EN PLANO DE ACABADOS, INCLUYE: MATERIAL, MANO DE OBRA, HERRAMIENTA Y LIMPIEZA DEL AREA DE TRABAJO.</t>
  </si>
  <si>
    <t>TOTAL ALBAÑILERIA Y ACABADOS</t>
  </si>
  <si>
    <t>CAPITULO 5.- INSTALACIONES</t>
  </si>
  <si>
    <t>A) INSTALACION ELECTRICA, RED, Y ALARMAS</t>
  </si>
  <si>
    <t>SUMINISTRO Y TENDIDO  DE TUBO CONDUIT PVC PESADO 100 MM, PARA RED DE FIBRA OPTICA, INCLUYE;  CODOS, CURVAS, TRAZO, EXCAVACION, RANURAS, RELLENOS Y COMPACTACION, CONEXIONES Y LO NECESARIO PARA SU CORRECTA EJECUCION.</t>
  </si>
  <si>
    <t>SUMINISTRO Y COLOCACION DE TUBO CONDUIT TIPO PESADO DE 51 MM., PARA A COMETIDA ELECTRICA, INCLUYE; CURVAS, EXCAVACION, CAMA DE ARENA, RELLENO Y COMPACTACION, RANURAS, RESANES, MATERIAL Y MANO DE OBRA.</t>
  </si>
  <si>
    <t>SUMINISTRO Y COLOCACION DE CENTRO DE CARGA CAT. QO320L125G, MCA, SQUARE D, CON ZAPATAS PRINCIPALES MCA, SQUARE D, CON FRENTE TIPO EMPOTRAR CAT. QOC30UF CARGA INST. 10052 W. INCLUYE: RANURAS, COLOCACION Y AMACIZADO, REFORZAR EL APLANADO CON MALLA ORNAMENTAL, CONEXIONES Y PRUEBAS, MANO DE OBRA Y TODO LO NECESARIO PARA SU BUEN FUNCIONAMIENTO.</t>
  </si>
  <si>
    <t>SUMINISTRO, COLOCACION DE INTERRUPTOR TERMOMAGNETICO DE 1 POLO TIPO QO DE 1X15, O 1X20 O 1X30 AMP. INCL. MATERIALES, MANO DE OBRA, CONEXIONES Y PRUEBAS.</t>
  </si>
  <si>
    <t>TOTAL INST. ELECTRICAS, RED, Y ALARMAS</t>
  </si>
  <si>
    <t>B) INST. HIDRAULICA SANITARIA</t>
  </si>
  <si>
    <t>SALIDA HIDRAULICA, PARA WC (FLUXOMETRO),  CON TUBERIA DE COBRE TIPO "M" DE 1 1/4" Y 1 1/2", EN PLANTA BAJA Y ALTA, INCLUYE; EXCAVACIONES, RANURAS, RESANES, CONEXIÓNES, MATERIALES  MENORES, HERAMIENTA, MANO DE OBRA, PRUEBAS Y TODO LO NECESARIO PARA SU BUEN FUNCIONAMIENTO. LIMPIEZA DEL AREA DE TRABAJO.</t>
  </si>
  <si>
    <t>TUBO DE VENTILACIÓN DE 4.50 M. DE ALTURA, PARA LINEA SANITARIA CON CONEXIONES (CODOS, COPLES), Y TUBO DE PVC SANITARIO (ANGER) DE 2" HASTA 35 CM SOBRE NIVEL DE AZOTEA, INCLUYE; CASTILLO (ARMEX) NO ESTRUCTURAL DE 15X15 CMS. CONCRETO F´C= 200 KG/CM2, Y CIMBRADO COMUN, MATERIALES MENORES, HERRAMIENTA, MANO DE OBRA Y PRUEBAS. TRABAJO TERMINADO.</t>
  </si>
  <si>
    <t>SUMINISTRO Y COLOCACION DE TUBO DE COBRE RIGIDO DE 38 MM. DE DIAMETRO TIPO "M", INCLUYE; CONEXIONES, TRAZO, CORTE, LIJADO, DESPERDICIOS, FIJACION, NIVELACION, SOLDADURA, EXCAVACION, RELLENO, Y TODO LO NECESARIO PARA SU INSTALACION</t>
  </si>
  <si>
    <t>SUMINISTRO Y COLOCACION DE VALVULA DE COMPUERTA DE BRONCE DE 38 MM. DE DIAMETRO; INCLUYE; TRAZO, PRESENTACION, ALINEACION, NIVELACION, TRABAJO TERMINADO</t>
  </si>
  <si>
    <t>SUMINISTRO Y COLOCACION DE TARJA DE ACERO INOXIDABLE, CON CESPOL DE PVC, CANASTA Y CONTRACANASTA, LLAVES, INCLUYE; CONEXIONES, MATERIALES MENORES, HERRAMIENTA, MANO DE OBRA Y PRUEBAS. TRABAJO TERMINADO.</t>
  </si>
  <si>
    <t>TOTAL  INST. HIDRAULICA-SANITARIA</t>
  </si>
  <si>
    <t>C) INST. DE GAS</t>
  </si>
  <si>
    <t>TOTAL  INST. DE GAS</t>
  </si>
  <si>
    <t>16 % DE IVA</t>
  </si>
  <si>
    <t>CASTILLOS DE CONCRETO F'C=200 KG/CM2, TIPO K0 DE 14 x 15 CM., ARMADO CON 4 VARS 3/8" Y EST. 1/4" ES=6@10, TC=@20 Y EI=6@10 CMS., INCLUYE: CRUCES DE VARILLAS, CIMBRADO COMUN, COLADO, VIBRADO, DESCIMBRADO, ANDAMIOS Y ELEVACIONES HASTA UNA ALTURA DE 5.50</t>
  </si>
  <si>
    <t>CASTILLOS DE CONCRETO F'C=200 KG/CM2, TIPO K1 DE 14 X 20 CM., ARMADO CON 4 VARS. 3/8" Y EST. 1/4" ES=6@10, TC=@20 Y EI=6@10 CMS., INCLUYE: CRUCES DE VARILLAS, CIMBRADO COMUN, COLADO, VIBRADO, DESCIMBRADO, ANDAMIOS Y ELEVACIONES HASTA UNA ALTURA DE 5.50</t>
  </si>
  <si>
    <t>REGISTRO INTERIOR PARA EL SISTEMA DE RED DE DATOS DE 40 X 60 X 60 CMS. DE ALTURA, MEDIDAS INTERIORES , HECHO CON TABIQUE DE CEMENTO, TIPO PESADO DE 10X14X28 CMS. PLANTILLA DE CONCRETO SIMPLE, APLANADO INTERIOR CON MORTERO CEMENTO-ARENA PROP. 1:5, FIRME DE CONCRETO F'C=100 KG/CM2 DE 8 CM., TAPA HECHA CON MARCO Y CONTRAMARCO DE ANGULO DE 1"X1"X3/16, Y COLADA CON CONCRETO SIMPLE, LISTA PARA RECIBIR LOSETA DE CERAMICA ANTIDERRAPANTE, VER DETALLE EN PLANO DE ACABADOS, INCLUYE: MATERIAL, MANO DE OBRA, HERRAMIENTA Y LIMPIEZA DEL AREA DE TRABAJO</t>
  </si>
  <si>
    <t>REGISTRO TIPO BANCA EN EXTERIOR PARA RED DE DATOS  60 X 60 X 80 CM. (MEDIDAS INTERIORES) CON TABIQUE BLANCO TIPO PESADO DE 10 X 14 X 28 CM. DE 14 CMS. DE ESPESOR, JUNTEADO CON MEZCLA CEMENTO-ARENA PROP. 1:5, PLANTILLA DE CONCRETO SIMPLE, APLANADO FINO INTERIOR Y ACABADO COMUN EN EXTERIOR, CAMA DE GRAVA DE 7 CM., TAPA DE CONCRETO SIMPLE F'C= 100 KG/CM2, DE 7 CMS. DE ESPESOR, REFORZADO CON MALLA ELECTROSOLDADA 10-10/6-6, ACABADO RAYADO.</t>
  </si>
  <si>
    <t>REGISTRO ELÉCTRICO PARA INTERIOR DE 60 X 60 X 80 CMS. DE ALTURA, MEDIDAS INTERIORES, HECHO CON TABIQUE DE CEMENTO, TIPO PESADO DE 10X14X28 CMS. PLANTILLA DE CONCRETO SIMPLE, APLANADO INTERIOR CON MORTERO CEMENTO-ARENA PROP. 1:5, CAMA DE GRAVA DE 7 CM., TAPA HECHA CON MARCO Y CONTRAMARCO DE ANGULO DE 1"X1"X3/16, Y COLADA CON CONCRETO SIMPLE, LISTA PARA RECIBIR LOSETA DE CERÁMICA ANTIDERRAPANTE, VER DETALLE EN PLANO DE ACABADOS, INCLUYE: MATERIAL, MANO DE OBRA, HERRAMIENTA Y LIMPIEZA DEL ÁREA DE TRABAJO.</t>
  </si>
  <si>
    <t>REGISTRO  SANITARIO  60  X 40 X 80 CM. (MEDIDAS INTERIORES) CON TABIQUE BLANCO TIPO PESADO DE 10 X 14 X 28 CM. DE 14 CMS. DE ESPESOR, JUNTEADO CON MEZCLA CEMENTO-ARENA PROP. 1:5, PLANTILLA DE CONCRETO SIMPLE, PISO CON MEDIA CAÑA DE CONCRETO F'C=100 KG/CM2 DE 8 CM. ACABADO PULIDO, APLANADO PULIDO INTERIOR Y ACABADO COMUN EN EXTERIOR, TAPA HECHA CON MARCO Y CONTRAMARCO DE ANGULO DE 1"X1"X3/16, Y COLADA CON CONCRETO SIMPLE, ACABADO RAYADO, VER DETALLE EN PLANO DE ACABADOS, INCLUYE: MATERIAL, MANO DE OBRA, HERRAMIENTA Y LIMPIEZA DEL AREA DE TRABAJO.</t>
  </si>
  <si>
    <t>SALIDA DE ALUMBRADO CON CAJA DE REGISTRO GALVANIZADA DE 13 Y 19 MM. Y TUBO CONDUIT GALV. PARED DELGADA DE 13 Y 19 MM., INCLUYE; CURVAS, CONECTOR, PRUEBAS, Y TODO LO NECESARIO PARA SU BUEN FUNCIONAMIENTO, NO INCLUIR CABLES.</t>
  </si>
  <si>
    <t>SALIDA DE CONTACTO CON CAJA DE REGISTRO GALVANIZADA Y TUBO CONDUIT PVC TIPO PESADO DE 13, Y 19 MM.,  INCLUYE; CURVAS, CONECTOR, GUIA CON ALAMBRE GALVANIZADO, EXCAVACION, RELLENO, RANURAS, RESANES, PRUEBAS, Y TODO LO NECESARIO PARA SU BUEN FUNCIONAMIENTO, NO INCLUIR CABLES.</t>
  </si>
  <si>
    <t xml:space="preserve">SALIDA PARA APAGADOR SENCILLO Y DE ESCALERA CON CAJA DE REGISTRO GALVANIZADA DE 13 MM.  Y TUBO CONDUIT GALV. PARED DELGADA DE 13 Y 19 MM., INCLUYE; CURVAS, CONECTOR, GUIA CON ALAMBRE GALVANIZADO, RANURAS, RESANES, PRUEBAS, Y TODO LO NECESARIO PARA SU BUEN FUNCIONAMIENTO, NO INCLUIR CABLES. </t>
  </si>
  <si>
    <t>SALIDA DE RED DE DATOS, CON TUBO CONDUIT PVC TIPO PESADO Y CAJA DE REGISTRO GALVANIZADA DE 13 MM.,  INCLUYE; CURVAS, CONECTOR, GUIA CON ALAMBRE GALVANIZADO, RANURAS, RESANES, PRUEBAS, Y TODO LO NECESARIO PARA SU BUEN FUNCIONAMIENTO, NO INCLUIR CABLES.</t>
  </si>
  <si>
    <t>SALIDA PARA EL SISTEMA DE ALARMAS (SENSORES DE MOVIMIENTO, TECLADO, CONTACTO MAGNETICO, PANEL DE CONTROL, BOCINA) CON CAJA DE REGISTRO GALVANIZADA DE 13 MM.  VER PLANO Y ESPECIFICACIONES, INCLUYE; SUMINISTRO Y COLOCACION DE TUBO CONDUIT PVC USO PESADO DE 13 MM, SOBRETAPA DE 13 MM. Y TODO LO NECESARIO PARA SU CORRECTO FUNCIONAMIENTO, NO INCLUIR CABLES.</t>
  </si>
  <si>
    <t>SALIDA PARA EL SISTEMA DE VIDEO VIGILANCIA CON CAJA DE REGISTRO GALVANIZADA DE 19 MM. VER PLANO Y ESPECIFICACIONES, INCLUYE; SUMINISTRO Y COLOCACION DE TUBO CONDUIT PVC USO PESADO DE 19 MM, SOBRETAPA DE 19 MM. Y TODO LO NECESARIO PARA SU CORRECTO FUNCIONAMIENTO, NO INCLUIR CABLES.</t>
  </si>
  <si>
    <r>
      <t>OBRA:</t>
    </r>
    <r>
      <rPr>
        <b/>
        <sz val="8"/>
        <rFont val="Arial"/>
        <family val="2"/>
      </rPr>
      <t xml:space="preserve"> AMPLIACION DEL ALMACEN DE SERVICIOS GENERALES, EN LA UNIVERSIDAD DE LA SIERRA SUR.</t>
    </r>
  </si>
  <si>
    <t>AMPLIACION DEL ALMACEN DE SERVICIOS GENERALES, EN LA UNIVERSIDAD DE LA SIERRA SUR.</t>
  </si>
  <si>
    <t>"AMPLIACION DEL ALMACEN DE SERVICIOS GENERALES, EN LA UNIVERSIDAD DE LA SIERRA SUR.", CONSISTE EN LA CONSTRUCCIÓN DE LAS SIGUIENTES AREAS; MANTENIMIENTO Y JARDINERIA (22.77 M2), INTENDENCIA (28.11 M2), BODEGA DE HERRAMIENTAS (59.22 M2), COCINA-COMEDOR (68.43 M2), SANITARIOS (26.37 M2), ALMACEN (46.06 M2), Y VESTIBULO (36.15 M2), CON UN TOTAL DE 287.11 M2 DE CONSTRUCCION, LOS TRABAJOS CONTEMPLAN LAS FASES DE PRELIMINARES, CIMENTACIÓN, ESTRUCTURA, ALBAÑILERÍA, E INSTALACIONES, DESARROLLADOS DE LA SIGUIENTE MANERA., LA CIMENTACIÓN A BASE DE ZAPATAS CORRIDAS Y CONTRA TRABES DE CONCRETO ARMADO, ESTRUCTURA CONFORMADA POR MUROS, COLUMNAS, TRABES, DE CONCRETO ARMADO, TECHO DE ARMADURA METALICA CON CUBIERTA DE MULTITECHO MULTYPANEL, ALBAÑILERIA CON MUROS DE TABIQUE ROJO RECOCIDO DE 14 CMS., APLANADO FINO, FIRME DE CONCRETO REFORZADO CON MALLA ELECTROSOLDADA, INSTALACIÓN ELÉCTRICA CON DUCTERIA DE 13, 19 Y 25 MM., INSTALACIÓN PARA RED DE DATOS CON DUCTERIA DE 13, 19 Y 25 MM., INSTALACIÓN HIDRAULICA CON TUBO DE COBRE TIPO M DE 13, 19 Y 25 MM., E INSTALACION SANITARIA CON TUBO DE PVC SANITARIO DE 2" Y 4"., AL FINALIZAR EL PROYECTO SE TENDRÁ UNA OBRA GRIS, PARA RECIBIR ACABADOS.</t>
  </si>
  <si>
    <t>SUMINISTRO Y COLOCACION DE LOCKERS DE 0.40 M DE ANCHO X 0.50 M DE FONDO X 1.90 M DE ALTURA, FABRICADOS EN LÁMINA GALVANIZADA CALIBRE 20, 3 COMPARTIMIENTOS, PUERTA CON VENTILAS, PORTA ETIQUETA Y PORTA CANDADO, CON ZOCLO, BISAGRA TIPO PIANO, TERMINADO DE PINTURA EPOXI POLIÉSTER HÍBRIDOS APLICADA DE FORMA ELECTROESTÁTICA Y HORNEADA A 200 GRADOS CENTÍGRADOS, CON UNA RESISTENCIA DE 1035 HORAS EN CÁMARA SALINA, SEGÚN NORMA ASTM-A-653</t>
  </si>
  <si>
    <t>SALIDA DE GAS CON TUBO DE COBRE TIPO L DE 19 MM. Y 13 MM. CON VALVULA DE PASO, INCLUYE PARRILLA FERRO GRANDE DE 4 QUEMADORES 0.8 X 0.8 X 0.85 MTS., SOLDADURA DE PLATA, CONEXIONES, MATERIALES MENORES, HERRAMIENTA, MANO DE OBRA Y PRUEBAS. TRABAJO TERMINADO.</t>
  </si>
  <si>
    <t>SUMINISTRO Y COLOCACION DE PUERTA METALICA DE 2.50 X 2.60 MT, DE 2 HOJAS, HECHAS A BASE DE PTR 2"X2", TABLERO CON LAMINA CAL. 20, INCLUYE; BISAGRAS CILINDRICAS, HERRAJES, PRIMER, PINTURA ANTICORROSIVA, SOLDADURA, FLETES, GASTOS DE TALLES, Y TODO LO NECESARIO PARA SU BUEN FUNCIONAMIENTO (VER DETALLE EN PLANO).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</si>
</sst>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43" formatCode="_-* #,##0.00\ _€_-;\-* #,##0.00\ _€_-;_-* &quot;-&quot;??\ _€_-;_-@_-"/>
    <numFmt numFmtId="164" formatCode="_-&quot;$&quot;* #,##0.00_-;\-&quot;$&quot;* #,##0.00_-;_-&quot;$&quot;* &quot;-&quot;??_-;_-@_-"/>
    <numFmt numFmtId="165" formatCode="_-* #,##0.00_-;\-* #,##0.00_-;_-* &quot;-&quot;??_-;_-@_-"/>
    <numFmt numFmtId="166" formatCode="_-[$€-2]* #,##0.00_-;\-[$€-2]* #,##0.00_-;_-[$€-2]* &quot;-&quot;??_-"/>
    <numFmt numFmtId="167" formatCode="&quot;$&quot;#,##0.00"/>
    <numFmt numFmtId="168" formatCode="_-* #,##0.00000_-;\-* #,##0.00000_-;_-* &quot;-&quot;??_-;_-@_-"/>
    <numFmt numFmtId="169" formatCode="_(* #,##0.00_);_(* \(#,##0.00\);_(* &quot;-&quot;??_);_(@_)"/>
    <numFmt numFmtId="170" formatCode="#,##0_ ;\-#,##0\ "/>
    <numFmt numFmtId="171" formatCode="0_ ;\-0\ "/>
    <numFmt numFmtId="172" formatCode="_-[$$-2C0A]\ * #,##0.00_-;\-[$$-2C0A]\ * #,##0.00_-;_-[$$-2C0A]\ * &quot;-&quot;??_-;_-@_-"/>
    <numFmt numFmtId="173" formatCode="#,##0.00_ ;\-#,##0.00\ "/>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7"/>
      <name val="Arial"/>
      <family val="2"/>
    </font>
    <font>
      <b/>
      <sz val="7"/>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MS Sans Serif"/>
      <family val="2"/>
    </font>
    <font>
      <b/>
      <sz val="18"/>
      <color indexed="62"/>
      <name val="Cambria"/>
      <family val="2"/>
    </font>
    <font>
      <sz val="10"/>
      <name val="MS Sans Serif"/>
      <family val="2"/>
    </font>
    <font>
      <sz val="10"/>
      <name val="Arial"/>
      <family val="2"/>
    </font>
    <font>
      <sz val="10"/>
      <name val="MS Sans Serif"/>
      <family val="2"/>
    </font>
    <font>
      <sz val="11"/>
      <color theme="1"/>
      <name val="Calibri"/>
      <family val="2"/>
      <scheme val="minor"/>
    </font>
    <font>
      <u/>
      <sz val="9.35"/>
      <color theme="10"/>
      <name val="Calibri"/>
      <family val="2"/>
    </font>
    <font>
      <sz val="10"/>
      <name val="Arial"/>
      <family val="2"/>
    </font>
    <font>
      <sz val="8"/>
      <name val="Century Gothic"/>
      <family val="2"/>
    </font>
    <font>
      <b/>
      <sz val="8"/>
      <name val="Century Gothic"/>
      <family val="2"/>
    </font>
    <font>
      <b/>
      <sz val="8"/>
      <name val="Arial"/>
      <family val="2"/>
    </font>
    <font>
      <sz val="8"/>
      <name val="Arial"/>
      <family val="2"/>
    </font>
    <font>
      <b/>
      <u val="double"/>
      <sz val="17"/>
      <name val="Arial Black"/>
      <family val="2"/>
    </font>
    <font>
      <sz val="11"/>
      <color rgb="FFFF0000"/>
      <name val="Calibri"/>
      <family val="2"/>
      <scheme val="minor"/>
    </font>
    <font>
      <sz val="9"/>
      <name val="Century Gothic"/>
      <family val="2"/>
    </font>
    <font>
      <sz val="10"/>
      <name val="Century Gothic"/>
      <family val="2"/>
    </font>
    <font>
      <sz val="6"/>
      <name val="Century Gothic"/>
      <family val="2"/>
    </font>
    <font>
      <b/>
      <sz val="15"/>
      <name val="Century Gothic"/>
      <family val="2"/>
    </font>
    <font>
      <b/>
      <sz val="9"/>
      <name val="Century Gothic"/>
      <family val="2"/>
    </font>
    <font>
      <b/>
      <sz val="10.5"/>
      <name val="Century Gothic"/>
      <family val="2"/>
    </font>
    <font>
      <sz val="7"/>
      <name val="Century Gothic"/>
      <family val="2"/>
    </font>
    <font>
      <b/>
      <sz val="7"/>
      <name val="Century Gothic"/>
      <family val="2"/>
    </font>
    <font>
      <sz val="12"/>
      <name val="Century Gothic"/>
      <family val="2"/>
    </font>
    <font>
      <sz val="10"/>
      <name val="Arial"/>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5"/>
        <bgColor indexed="45"/>
      </patternFill>
    </fill>
    <fill>
      <patternFill patternType="solid">
        <fgColor indexed="53"/>
      </patternFill>
    </fill>
    <fill>
      <patternFill patternType="solid">
        <fgColor indexed="26"/>
        <bgColor indexed="26"/>
      </patternFill>
    </fill>
    <fill>
      <patternFill patternType="solid">
        <fgColor indexed="43"/>
        <bgColor indexed="43"/>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hair">
        <color indexed="64"/>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153">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11"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1" fillId="26" borderId="0" applyNumberFormat="0" applyBorder="0" applyAlignment="0" applyProtection="0"/>
    <xf numFmtId="0" fontId="11" fillId="13"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1" fillId="29" borderId="0" applyNumberFormat="0" applyBorder="0" applyAlignment="0" applyProtection="0"/>
    <xf numFmtId="0" fontId="11" fillId="14" borderId="0" applyNumberFormat="0" applyBorder="0" applyAlignment="0" applyProtection="0"/>
    <xf numFmtId="0" fontId="10" fillId="22" borderId="0" applyNumberFormat="0" applyBorder="0" applyAlignment="0" applyProtection="0"/>
    <xf numFmtId="0" fontId="10" fillId="24" borderId="0" applyNumberFormat="0" applyBorder="0" applyAlignment="0" applyProtection="0"/>
    <xf numFmtId="0" fontId="11" fillId="24" borderId="0" applyNumberFormat="0" applyBorder="0" applyAlignment="0" applyProtection="0"/>
    <xf numFmtId="0" fontId="11" fillId="30" borderId="0" applyNumberFormat="0" applyBorder="0" applyAlignment="0" applyProtection="0"/>
    <xf numFmtId="0" fontId="10" fillId="22" borderId="0" applyNumberFormat="0" applyBorder="0" applyAlignment="0" applyProtection="0"/>
    <xf numFmtId="0" fontId="10" fillId="31" borderId="0" applyNumberFormat="0" applyBorder="0" applyAlignment="0" applyProtection="0"/>
    <xf numFmtId="0" fontId="11" fillId="32" borderId="0" applyNumberFormat="0" applyBorder="0" applyAlignment="0" applyProtection="0"/>
    <xf numFmtId="0" fontId="17" fillId="7" borderId="1" applyNumberFormat="0" applyAlignment="0" applyProtection="0"/>
    <xf numFmtId="166" fontId="6" fillId="0" borderId="0" applyFont="0" applyFill="0" applyBorder="0" applyAlignment="0" applyProtection="0"/>
    <xf numFmtId="0" fontId="18" fillId="3" borderId="0" applyNumberFormat="0" applyBorder="0" applyAlignment="0" applyProtection="0"/>
    <xf numFmtId="165" fontId="6"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165" fontId="6" fillId="0" borderId="0" applyFont="0" applyFill="0" applyBorder="0" applyAlignment="0" applyProtection="0"/>
    <xf numFmtId="0" fontId="9" fillId="0" borderId="0"/>
    <xf numFmtId="165" fontId="6" fillId="0" borderId="0" applyFont="0" applyFill="0" applyBorder="0" applyAlignment="0" applyProtection="0"/>
    <xf numFmtId="40" fontId="2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0" fontId="27" fillId="0" borderId="0" applyFont="0" applyFill="0" applyBorder="0" applyAlignment="0" applyProtection="0"/>
    <xf numFmtId="165" fontId="30" fillId="0" borderId="0" applyFont="0" applyFill="0" applyBorder="0" applyAlignment="0" applyProtection="0"/>
    <xf numFmtId="165" fontId="32" fillId="0" borderId="0" applyFont="0" applyFill="0" applyBorder="0" applyAlignment="0" applyProtection="0"/>
    <xf numFmtId="165" fontId="9"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9"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4" fontId="6" fillId="0" borderId="0" applyFont="0" applyFill="0" applyBorder="0" applyAlignment="0" applyProtection="0"/>
    <xf numFmtId="164" fontId="30" fillId="0" borderId="0" applyFont="0" applyFill="0" applyBorder="0" applyAlignment="0" applyProtection="0"/>
    <xf numFmtId="164" fontId="9" fillId="0" borderId="0" applyFont="0" applyFill="0" applyBorder="0" applyAlignment="0" applyProtection="0"/>
    <xf numFmtId="0" fontId="27" fillId="0" borderId="0" applyFont="0" applyFill="0" applyBorder="0" applyAlignment="0" applyProtection="0"/>
    <xf numFmtId="168" fontId="27" fillId="0" borderId="0" applyFont="0" applyFill="0" applyBorder="0" applyAlignment="0" applyProtection="0"/>
    <xf numFmtId="0" fontId="19" fillId="33" borderId="0" applyNumberFormat="0" applyBorder="0" applyAlignment="0" applyProtection="0"/>
    <xf numFmtId="0" fontId="9" fillId="0" borderId="0"/>
    <xf numFmtId="0" fontId="9" fillId="0" borderId="0"/>
    <xf numFmtId="0" fontId="6" fillId="0" borderId="0"/>
    <xf numFmtId="0" fontId="6" fillId="0" borderId="0"/>
    <xf numFmtId="0" fontId="27" fillId="0" borderId="0"/>
    <xf numFmtId="0" fontId="31" fillId="0" borderId="0"/>
    <xf numFmtId="0" fontId="6" fillId="0" borderId="0"/>
    <xf numFmtId="0" fontId="29" fillId="0" borderId="0"/>
    <xf numFmtId="0" fontId="27" fillId="0" borderId="0"/>
    <xf numFmtId="0" fontId="6" fillId="0" borderId="0"/>
    <xf numFmtId="0" fontId="6" fillId="0" borderId="0"/>
    <xf numFmtId="0" fontId="6" fillId="0" borderId="0"/>
    <xf numFmtId="0" fontId="32" fillId="0" borderId="0"/>
    <xf numFmtId="0" fontId="6" fillId="34" borderId="4" applyNumberFormat="0" applyFont="0" applyAlignment="0" applyProtection="0"/>
    <xf numFmtId="0" fontId="20" fillId="16"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16" fillId="0" borderId="8" applyNumberFormat="0" applyFill="0" applyAlignment="0" applyProtection="0"/>
    <xf numFmtId="0" fontId="28" fillId="0" borderId="0" applyNumberFormat="0" applyFill="0" applyBorder="0" applyAlignment="0" applyProtection="0"/>
    <xf numFmtId="0" fontId="26" fillId="0" borderId="9" applyNumberFormat="0" applyFill="0" applyAlignment="0" applyProtection="0"/>
    <xf numFmtId="0" fontId="6" fillId="0" borderId="0"/>
    <xf numFmtId="0" fontId="5" fillId="0" borderId="0"/>
    <xf numFmtId="165" fontId="5" fillId="0" borderId="0" applyFont="0" applyFill="0" applyBorder="0" applyAlignment="0" applyProtection="0"/>
    <xf numFmtId="165" fontId="10"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169" fontId="6" fillId="0" borderId="0" applyFont="0" applyFill="0" applyBorder="0" applyAlignment="0" applyProtection="0"/>
    <xf numFmtId="0" fontId="33" fillId="0" borderId="0" applyNumberFormat="0" applyFill="0" applyBorder="0" applyAlignment="0" applyProtection="0">
      <alignment vertical="top"/>
      <protection locked="0"/>
    </xf>
    <xf numFmtId="165" fontId="6" fillId="0" borderId="0" applyFont="0" applyFill="0" applyBorder="0" applyAlignment="0" applyProtection="0"/>
    <xf numFmtId="170" fontId="6" fillId="0" borderId="0" applyFont="0" applyFill="0" applyBorder="0" applyAlignment="0" applyProtection="0"/>
    <xf numFmtId="169" fontId="6" fillId="0" borderId="0" applyFont="0" applyFill="0" applyBorder="0" applyAlignment="0" applyProtection="0"/>
    <xf numFmtId="165" fontId="5"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6" fontId="27" fillId="0" borderId="0" applyFont="0" applyFill="0" applyBorder="0" applyAlignment="0" applyProtection="0"/>
    <xf numFmtId="12" fontId="6" fillId="0" borderId="0" applyFont="0" applyFill="0" applyProtection="0"/>
    <xf numFmtId="171" fontId="6" fillId="0" borderId="0" applyFont="0" applyFill="0" applyBorder="0" applyAlignment="0" applyProtection="0"/>
    <xf numFmtId="0" fontId="6" fillId="0" borderId="0"/>
    <xf numFmtId="0" fontId="5" fillId="0" borderId="0"/>
    <xf numFmtId="0" fontId="6" fillId="0" borderId="0"/>
    <xf numFmtId="0" fontId="5" fillId="0" borderId="0"/>
    <xf numFmtId="13" fontId="6" fillId="0" borderId="0" applyFont="0" applyFill="0" applyProtection="0"/>
    <xf numFmtId="13" fontId="6" fillId="0" borderId="0" applyFont="0" applyFill="0" applyProtection="0"/>
    <xf numFmtId="165" fontId="10" fillId="0" borderId="0" applyFont="0" applyFill="0" applyBorder="0" applyAlignment="0" applyProtection="0"/>
    <xf numFmtId="0" fontId="4" fillId="0" borderId="0"/>
    <xf numFmtId="165" fontId="6" fillId="0" borderId="0" applyFont="0" applyFill="0" applyBorder="0" applyAlignment="0" applyProtection="0"/>
    <xf numFmtId="165" fontId="4" fillId="0" borderId="0" applyFont="0" applyFill="0" applyBorder="0" applyAlignment="0" applyProtection="0"/>
    <xf numFmtId="0" fontId="34" fillId="0" borderId="0"/>
    <xf numFmtId="166" fontId="34" fillId="0" borderId="0" applyFont="0" applyFill="0" applyBorder="0" applyAlignment="0" applyProtection="0"/>
    <xf numFmtId="165" fontId="34"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3" fillId="0" borderId="0"/>
    <xf numFmtId="0" fontId="34" fillId="34" borderId="4" applyNumberFormat="0" applyFont="0" applyAlignment="0" applyProtection="0"/>
    <xf numFmtId="0" fontId="2" fillId="0" borderId="0"/>
    <xf numFmtId="0" fontId="1" fillId="0" borderId="0"/>
    <xf numFmtId="165" fontId="1" fillId="0" borderId="0" applyFont="0" applyFill="0" applyBorder="0" applyAlignment="0" applyProtection="0"/>
    <xf numFmtId="169" fontId="6" fillId="0" borderId="0" applyFont="0" applyFill="0" applyBorder="0" applyAlignment="0" applyProtection="0"/>
    <xf numFmtId="44" fontId="50" fillId="0" borderId="0" applyFont="0" applyFill="0" applyBorder="0" applyAlignment="0" applyProtection="0"/>
  </cellStyleXfs>
  <cellXfs count="131">
    <xf numFmtId="0" fontId="0" fillId="0" borderId="0" xfId="0"/>
    <xf numFmtId="0" fontId="6" fillId="0" borderId="0" xfId="105"/>
    <xf numFmtId="0" fontId="6" fillId="0" borderId="12" xfId="105" applyBorder="1"/>
    <xf numFmtId="165" fontId="35" fillId="0" borderId="0" xfId="109" applyFont="1" applyFill="1"/>
    <xf numFmtId="0" fontId="35" fillId="0" borderId="0" xfId="88" applyFont="1" applyFill="1" applyBorder="1"/>
    <xf numFmtId="0" fontId="35" fillId="0" borderId="0" xfId="110" applyFont="1" applyFill="1"/>
    <xf numFmtId="0" fontId="1" fillId="0" borderId="12" xfId="149" applyBorder="1"/>
    <xf numFmtId="165" fontId="40" fillId="0" borderId="12" xfId="149" applyNumberFormat="1" applyFont="1" applyBorder="1"/>
    <xf numFmtId="165" fontId="1" fillId="0" borderId="12" xfId="149" applyNumberFormat="1" applyBorder="1"/>
    <xf numFmtId="0" fontId="8" fillId="0" borderId="12" xfId="149" applyFont="1" applyBorder="1" applyAlignment="1">
      <alignment horizontal="left"/>
    </xf>
    <xf numFmtId="0" fontId="1" fillId="0" borderId="0" xfId="149"/>
    <xf numFmtId="0" fontId="6" fillId="0" borderId="14" xfId="105" applyBorder="1"/>
    <xf numFmtId="0" fontId="7" fillId="0" borderId="15" xfId="149" applyFont="1" applyBorder="1"/>
    <xf numFmtId="0" fontId="8" fillId="0" borderId="15" xfId="149" applyFont="1" applyBorder="1" applyAlignment="1">
      <alignment horizontal="left"/>
    </xf>
    <xf numFmtId="43" fontId="8" fillId="0" borderId="15" xfId="149" applyNumberFormat="1" applyFont="1" applyBorder="1" applyAlignment="1">
      <alignment horizontal="left"/>
    </xf>
    <xf numFmtId="43" fontId="1" fillId="0" borderId="15" xfId="149" applyNumberFormat="1" applyBorder="1"/>
    <xf numFmtId="165" fontId="35" fillId="0" borderId="0" xfId="68" applyFont="1" applyAlignment="1">
      <alignment vertical="center"/>
    </xf>
    <xf numFmtId="0" fontId="35" fillId="0" borderId="13" xfId="110" applyFont="1" applyFill="1" applyBorder="1"/>
    <xf numFmtId="165" fontId="35" fillId="0" borderId="13" xfId="109" applyFont="1" applyFill="1" applyBorder="1"/>
    <xf numFmtId="0" fontId="42" fillId="0" borderId="0" xfId="84" applyFont="1"/>
    <xf numFmtId="0" fontId="42" fillId="0" borderId="0" xfId="88" applyFont="1"/>
    <xf numFmtId="0" fontId="38" fillId="0" borderId="11" xfId="84" applyFont="1" applyBorder="1"/>
    <xf numFmtId="0" fontId="38" fillId="0" borderId="12" xfId="84" applyFont="1" applyBorder="1"/>
    <xf numFmtId="0" fontId="42" fillId="0" borderId="17" xfId="84" applyFont="1" applyBorder="1"/>
    <xf numFmtId="0" fontId="35" fillId="0" borderId="17" xfId="84" applyFont="1" applyBorder="1" applyAlignment="1">
      <alignment horizontal="center"/>
    </xf>
    <xf numFmtId="0" fontId="43" fillId="0" borderId="17" xfId="84" applyFont="1" applyBorder="1"/>
    <xf numFmtId="0" fontId="43" fillId="0" borderId="17" xfId="84" applyFont="1" applyFill="1" applyBorder="1"/>
    <xf numFmtId="165" fontId="43" fillId="0" borderId="17" xfId="54" applyFont="1" applyFill="1" applyBorder="1" applyAlignment="1">
      <alignment horizontal="center"/>
    </xf>
    <xf numFmtId="165" fontId="43" fillId="0" borderId="17" xfId="54" applyFont="1" applyFill="1" applyBorder="1" applyAlignment="1">
      <alignment horizontal="center" vertical="center" wrapText="1"/>
    </xf>
    <xf numFmtId="0" fontId="35" fillId="0" borderId="12" xfId="84" applyFont="1" applyBorder="1" applyAlignment="1">
      <alignment horizontal="center"/>
    </xf>
    <xf numFmtId="0" fontId="43" fillId="0" borderId="12" xfId="84" applyFont="1" applyBorder="1"/>
    <xf numFmtId="0" fontId="43" fillId="0" borderId="12" xfId="84" applyFont="1" applyFill="1" applyBorder="1"/>
    <xf numFmtId="165" fontId="43" fillId="0" borderId="12" xfId="54" applyFont="1" applyFill="1" applyBorder="1" applyAlignment="1">
      <alignment horizontal="center"/>
    </xf>
    <xf numFmtId="165" fontId="43" fillId="0" borderId="12" xfId="54" applyFont="1" applyFill="1" applyBorder="1" applyAlignment="1">
      <alignment horizontal="center" vertical="center" wrapText="1"/>
    </xf>
    <xf numFmtId="0" fontId="46" fillId="0" borderId="12" xfId="88" applyFont="1" applyBorder="1" applyAlignment="1">
      <alignment horizontal="left"/>
    </xf>
    <xf numFmtId="0" fontId="45" fillId="0" borderId="12" xfId="88" applyFont="1" applyBorder="1" applyAlignment="1">
      <alignment horizontal="left"/>
    </xf>
    <xf numFmtId="0" fontId="45" fillId="0" borderId="12" xfId="88" applyFont="1" applyBorder="1"/>
    <xf numFmtId="165" fontId="43" fillId="0" borderId="12" xfId="58" applyFont="1" applyFill="1" applyBorder="1" applyAlignment="1">
      <alignment horizontal="center"/>
    </xf>
    <xf numFmtId="165" fontId="43" fillId="0" borderId="12" xfId="54" applyFont="1" applyBorder="1" applyAlignment="1">
      <alignment horizontal="center"/>
    </xf>
    <xf numFmtId="165" fontId="42" fillId="0" borderId="12" xfId="54" applyFont="1" applyFill="1" applyBorder="1"/>
    <xf numFmtId="0" fontId="48" fillId="0" borderId="12" xfId="88" applyFont="1" applyBorder="1" applyProtection="1">
      <protection locked="0"/>
    </xf>
    <xf numFmtId="2" fontId="47" fillId="0" borderId="12" xfId="88" applyNumberFormat="1" applyFont="1" applyBorder="1" applyAlignment="1">
      <alignment horizontal="justify" vertical="center" wrapText="1"/>
    </xf>
    <xf numFmtId="165" fontId="47" fillId="0" borderId="12" xfId="54" applyFont="1" applyFill="1" applyBorder="1" applyAlignment="1">
      <alignment horizontal="justify" vertical="center" wrapText="1"/>
    </xf>
    <xf numFmtId="165" fontId="47" fillId="0" borderId="12" xfId="54" applyFont="1" applyBorder="1" applyAlignment="1">
      <alignment horizontal="justify" vertical="center" wrapText="1"/>
    </xf>
    <xf numFmtId="0" fontId="36" fillId="0" borderId="12" xfId="88" applyFont="1" applyFill="1" applyBorder="1" applyAlignment="1" applyProtection="1">
      <alignment horizontal="left"/>
      <protection locked="0"/>
    </xf>
    <xf numFmtId="0" fontId="36" fillId="0" borderId="12" xfId="88" applyFont="1" applyBorder="1" applyProtection="1">
      <protection locked="0"/>
    </xf>
    <xf numFmtId="165" fontId="35" fillId="0" borderId="12" xfId="54" applyFont="1" applyFill="1" applyBorder="1" applyAlignment="1" applyProtection="1">
      <protection locked="0"/>
    </xf>
    <xf numFmtId="165" fontId="35" fillId="0" borderId="12" xfId="54" applyFont="1" applyBorder="1" applyAlignment="1" applyProtection="1">
      <protection locked="0"/>
    </xf>
    <xf numFmtId="165" fontId="36" fillId="0" borderId="12" xfId="54" applyFont="1" applyFill="1" applyBorder="1" applyAlignment="1" applyProtection="1">
      <alignment horizontal="center"/>
      <protection locked="0"/>
    </xf>
    <xf numFmtId="0" fontId="35" fillId="0" borderId="12" xfId="88" applyFont="1" applyFill="1" applyBorder="1" applyAlignment="1">
      <alignment horizontal="left"/>
    </xf>
    <xf numFmtId="165" fontId="35" fillId="0" borderId="12" xfId="54" applyFont="1" applyFill="1" applyBorder="1" applyProtection="1">
      <protection locked="0"/>
    </xf>
    <xf numFmtId="165" fontId="41" fillId="0" borderId="12" xfId="54" applyFont="1" applyFill="1" applyBorder="1" applyProtection="1">
      <protection locked="0"/>
    </xf>
    <xf numFmtId="0" fontId="35" fillId="0" borderId="12" xfId="88" applyFont="1" applyFill="1" applyBorder="1" applyAlignment="1"/>
    <xf numFmtId="0" fontId="49" fillId="0" borderId="12" xfId="88" applyFont="1" applyBorder="1" applyProtection="1">
      <protection locked="0"/>
    </xf>
    <xf numFmtId="0" fontId="42" fillId="0" borderId="12" xfId="88" applyFont="1" applyBorder="1" applyProtection="1">
      <protection locked="0"/>
    </xf>
    <xf numFmtId="165" fontId="42" fillId="0" borderId="12" xfId="54" applyFont="1" applyFill="1" applyBorder="1" applyProtection="1">
      <protection locked="0"/>
    </xf>
    <xf numFmtId="165" fontId="42" fillId="0" borderId="12" xfId="54" applyFont="1" applyBorder="1" applyProtection="1">
      <protection locked="0"/>
    </xf>
    <xf numFmtId="0" fontId="45" fillId="0" borderId="12" xfId="88" applyFont="1" applyBorder="1" applyProtection="1">
      <protection locked="0"/>
    </xf>
    <xf numFmtId="165" fontId="45" fillId="0" borderId="12" xfId="54" applyFont="1" applyFill="1" applyBorder="1" applyAlignment="1" applyProtection="1">
      <alignment horizontal="right"/>
      <protection locked="0"/>
    </xf>
    <xf numFmtId="165" fontId="45" fillId="0" borderId="12" xfId="54" applyFont="1" applyBorder="1" applyAlignment="1" applyProtection="1">
      <alignment horizontal="right"/>
      <protection locked="0"/>
    </xf>
    <xf numFmtId="165" fontId="45" fillId="0" borderId="12" xfId="54" applyFont="1" applyFill="1" applyBorder="1" applyProtection="1">
      <protection locked="0"/>
    </xf>
    <xf numFmtId="165" fontId="41" fillId="0" borderId="12" xfId="54" applyFont="1" applyFill="1" applyBorder="1" applyAlignment="1" applyProtection="1">
      <alignment horizontal="right"/>
      <protection locked="0"/>
    </xf>
    <xf numFmtId="165" fontId="41" fillId="0" borderId="12" xfId="54" applyFont="1" applyBorder="1" applyAlignment="1" applyProtection="1">
      <alignment horizontal="right"/>
      <protection locked="0"/>
    </xf>
    <xf numFmtId="0" fontId="41" fillId="0" borderId="12" xfId="88" applyFont="1" applyBorder="1" applyProtection="1">
      <protection locked="0"/>
    </xf>
    <xf numFmtId="165" fontId="41" fillId="0" borderId="12" xfId="54" applyFont="1" applyBorder="1" applyProtection="1">
      <protection locked="0"/>
    </xf>
    <xf numFmtId="0" fontId="48" fillId="0" borderId="12" xfId="84" applyFont="1" applyBorder="1" applyAlignment="1">
      <alignment horizontal="left"/>
    </xf>
    <xf numFmtId="0" fontId="39" fillId="0" borderId="16" xfId="105" applyFont="1" applyBorder="1" applyAlignment="1">
      <alignment horizontal="center"/>
    </xf>
    <xf numFmtId="0" fontId="39" fillId="0" borderId="17" xfId="105" applyFont="1" applyBorder="1" applyAlignment="1">
      <alignment horizontal="center"/>
    </xf>
    <xf numFmtId="165" fontId="35" fillId="0" borderId="18" xfId="66" applyFont="1" applyFill="1" applyBorder="1" applyAlignment="1">
      <alignment horizontal="center" vertical="center"/>
    </xf>
    <xf numFmtId="0" fontId="35" fillId="0" borderId="10" xfId="110" applyFont="1" applyFill="1" applyBorder="1" applyAlignment="1" applyProtection="1">
      <alignment horizontal="center"/>
      <protection locked="0"/>
    </xf>
    <xf numFmtId="165" fontId="35" fillId="0" borderId="10" xfId="66" applyFont="1" applyFill="1" applyBorder="1" applyAlignment="1">
      <alignment horizontal="center" vertical="center"/>
    </xf>
    <xf numFmtId="165" fontId="35" fillId="0" borderId="10" xfId="69" applyFont="1" applyFill="1" applyBorder="1" applyAlignment="1">
      <alignment horizontal="left" vertical="center"/>
    </xf>
    <xf numFmtId="0" fontId="35" fillId="0" borderId="10" xfId="142" applyNumberFormat="1" applyFont="1" applyFill="1" applyBorder="1" applyAlignment="1" applyProtection="1">
      <alignment horizontal="center" vertical="center" wrapText="1"/>
      <protection locked="0"/>
    </xf>
    <xf numFmtId="0" fontId="36" fillId="0" borderId="10" xfId="142" applyNumberFormat="1" applyFont="1" applyFill="1" applyBorder="1" applyAlignment="1" applyProtection="1">
      <alignment vertical="center" wrapText="1"/>
      <protection locked="0"/>
    </xf>
    <xf numFmtId="0" fontId="36" fillId="0" borderId="10" xfId="84" applyFont="1" applyFill="1" applyBorder="1" applyAlignment="1">
      <alignment horizontal="left" vertical="center"/>
    </xf>
    <xf numFmtId="0" fontId="36" fillId="0" borderId="10" xfId="142" applyNumberFormat="1" applyFont="1" applyFill="1" applyBorder="1" applyAlignment="1" applyProtection="1">
      <alignment horizontal="center" vertical="center" wrapText="1"/>
      <protection locked="0"/>
    </xf>
    <xf numFmtId="0" fontId="35" fillId="0" borderId="10" xfId="110" applyFont="1" applyFill="1" applyBorder="1" applyAlignment="1" applyProtection="1">
      <alignment horizontal="left" vertical="center"/>
      <protection locked="0"/>
    </xf>
    <xf numFmtId="0" fontId="35" fillId="0" borderId="10" xfId="110" applyFont="1" applyFill="1" applyBorder="1" applyAlignment="1" applyProtection="1">
      <alignment horizontal="center" vertical="center"/>
      <protection locked="0"/>
    </xf>
    <xf numFmtId="165" fontId="36" fillId="0" borderId="13" xfId="109" applyFont="1" applyFill="1" applyBorder="1"/>
    <xf numFmtId="49" fontId="35" fillId="0" borderId="10" xfId="142" applyNumberFormat="1" applyFont="1" applyFill="1" applyBorder="1" applyAlignment="1" applyProtection="1">
      <alignment horizontal="center" vertical="center" wrapText="1"/>
      <protection locked="0"/>
    </xf>
    <xf numFmtId="0" fontId="36" fillId="35" borderId="19" xfId="88" applyFont="1" applyFill="1" applyBorder="1" applyAlignment="1">
      <alignment horizontal="center" vertical="center"/>
    </xf>
    <xf numFmtId="0" fontId="36" fillId="0" borderId="10" xfId="0" applyFont="1" applyFill="1" applyBorder="1" applyAlignment="1" applyProtection="1">
      <alignment horizontal="left" vertical="center"/>
      <protection locked="0"/>
    </xf>
    <xf numFmtId="0" fontId="35" fillId="0" borderId="10" xfId="0" applyFont="1" applyFill="1" applyBorder="1" applyAlignment="1" applyProtection="1">
      <alignment horizontal="center"/>
      <protection locked="0"/>
    </xf>
    <xf numFmtId="165" fontId="35" fillId="0" borderId="10" xfId="118" applyFont="1" applyFill="1" applyBorder="1" applyAlignment="1" applyProtection="1">
      <alignment horizontal="center"/>
      <protection locked="0"/>
    </xf>
    <xf numFmtId="0" fontId="35" fillId="0" borderId="10" xfId="0" applyFont="1" applyFill="1" applyBorder="1" applyAlignment="1" applyProtection="1">
      <alignment horizontal="justify" vertical="justify"/>
      <protection locked="0"/>
    </xf>
    <xf numFmtId="165" fontId="35" fillId="0" borderId="10" xfId="54" applyFont="1" applyFill="1" applyBorder="1" applyAlignment="1" applyProtection="1">
      <alignment horizontal="center" vertical="center" wrapText="1"/>
      <protection locked="0"/>
    </xf>
    <xf numFmtId="165" fontId="35" fillId="0" borderId="10" xfId="118" applyFont="1" applyFill="1" applyBorder="1" applyAlignment="1" applyProtection="1">
      <alignment horizontal="center" vertical="center"/>
      <protection locked="0"/>
    </xf>
    <xf numFmtId="165" fontId="35" fillId="0" borderId="10" xfId="54" applyFont="1" applyFill="1" applyBorder="1" applyAlignment="1">
      <alignment horizontal="center" vertical="center"/>
    </xf>
    <xf numFmtId="0" fontId="36" fillId="0" borderId="10" xfId="0" applyFont="1" applyFill="1" applyBorder="1" applyAlignment="1" applyProtection="1">
      <alignment horizontal="center" vertical="justify"/>
      <protection locked="0"/>
    </xf>
    <xf numFmtId="165" fontId="36" fillId="0" borderId="10" xfId="118" applyFont="1" applyFill="1" applyBorder="1" applyAlignment="1" applyProtection="1">
      <alignment vertical="center" wrapText="1"/>
      <protection locked="0"/>
    </xf>
    <xf numFmtId="165" fontId="36" fillId="0" borderId="10" xfId="118" applyFont="1" applyFill="1" applyBorder="1" applyAlignment="1" applyProtection="1">
      <alignment horizontal="right" vertical="center"/>
      <protection locked="0"/>
    </xf>
    <xf numFmtId="165" fontId="36" fillId="0" borderId="10" xfId="118" applyFont="1" applyFill="1" applyBorder="1" applyAlignment="1" applyProtection="1">
      <alignment horizontal="center" vertical="center"/>
      <protection locked="0"/>
    </xf>
    <xf numFmtId="0" fontId="35" fillId="0" borderId="10" xfId="0" applyFont="1" applyFill="1" applyBorder="1" applyAlignment="1" applyProtection="1">
      <alignment horizontal="justify" vertical="center"/>
      <protection locked="0"/>
    </xf>
    <xf numFmtId="165" fontId="35" fillId="0" borderId="10" xfId="118" applyFont="1" applyFill="1" applyBorder="1" applyAlignment="1" applyProtection="1">
      <alignment horizontal="center" vertical="center" wrapText="1"/>
      <protection locked="0"/>
    </xf>
    <xf numFmtId="172" fontId="35" fillId="0" borderId="10" xfId="152" applyNumberFormat="1" applyFont="1" applyFill="1" applyBorder="1" applyAlignment="1">
      <alignment horizontal="center" vertical="center"/>
    </xf>
    <xf numFmtId="165" fontId="36" fillId="0" borderId="10" xfId="118" applyFont="1" applyFill="1" applyBorder="1" applyAlignment="1" applyProtection="1">
      <alignment horizontal="right"/>
      <protection locked="0"/>
    </xf>
    <xf numFmtId="165" fontId="36" fillId="0" borderId="10" xfId="118" applyFont="1" applyFill="1" applyBorder="1" applyAlignment="1" applyProtection="1">
      <alignment horizontal="right" vertical="top"/>
      <protection locked="0"/>
    </xf>
    <xf numFmtId="165" fontId="35" fillId="0" borderId="10" xfId="118" applyFont="1" applyFill="1" applyBorder="1" applyAlignment="1" applyProtection="1">
      <alignment vertical="center"/>
      <protection locked="0"/>
    </xf>
    <xf numFmtId="0" fontId="35" fillId="0" borderId="10" xfId="0" applyFont="1" applyFill="1" applyBorder="1" applyAlignment="1">
      <alignment horizontal="left" vertical="top" wrapText="1"/>
    </xf>
    <xf numFmtId="165" fontId="35" fillId="0" borderId="10" xfId="68" applyFont="1" applyFill="1" applyBorder="1" applyAlignment="1">
      <alignment horizontal="center" vertical="center"/>
    </xf>
    <xf numFmtId="165" fontId="35" fillId="0" borderId="10" xfId="107" applyFont="1" applyFill="1" applyBorder="1" applyAlignment="1">
      <alignment horizontal="center" vertical="center"/>
    </xf>
    <xf numFmtId="0" fontId="35" fillId="0" borderId="10" xfId="0" applyFont="1" applyFill="1" applyBorder="1" applyAlignment="1" applyProtection="1">
      <alignment horizontal="center" vertical="center"/>
      <protection locked="0"/>
    </xf>
    <xf numFmtId="0" fontId="36" fillId="0" borderId="10" xfId="142" applyNumberFormat="1" applyFont="1" applyFill="1" applyBorder="1" applyAlignment="1" applyProtection="1">
      <alignment horizontal="left" vertical="center"/>
      <protection locked="0"/>
    </xf>
    <xf numFmtId="0" fontId="36" fillId="0" borderId="10" xfId="0" applyFont="1" applyFill="1" applyBorder="1" applyAlignment="1" applyProtection="1">
      <alignment horizontal="left" vertical="justify"/>
      <protection locked="0"/>
    </xf>
    <xf numFmtId="49" fontId="35" fillId="0" borderId="10" xfId="0" applyNumberFormat="1" applyFont="1" applyFill="1" applyBorder="1" applyAlignment="1">
      <alignment horizontal="center" vertical="top"/>
    </xf>
    <xf numFmtId="0" fontId="36" fillId="0" borderId="10" xfId="90" applyFont="1" applyFill="1" applyBorder="1" applyAlignment="1">
      <alignment vertical="top"/>
    </xf>
    <xf numFmtId="0" fontId="35" fillId="0" borderId="10" xfId="84" applyFont="1" applyFill="1" applyBorder="1" applyAlignment="1">
      <alignment horizontal="center"/>
    </xf>
    <xf numFmtId="0" fontId="35" fillId="0" borderId="10" xfId="84" applyFont="1" applyFill="1" applyBorder="1" applyAlignment="1">
      <alignment vertical="center" wrapText="1"/>
    </xf>
    <xf numFmtId="165" fontId="36" fillId="0" borderId="10" xfId="58" applyFont="1" applyFill="1" applyBorder="1" applyAlignment="1"/>
    <xf numFmtId="165" fontId="36" fillId="0" borderId="10" xfId="118" applyFont="1" applyFill="1" applyBorder="1" applyAlignment="1"/>
    <xf numFmtId="165" fontId="36" fillId="0" borderId="10" xfId="58" applyFont="1" applyFill="1" applyBorder="1" applyAlignment="1">
      <alignment horizontal="right"/>
    </xf>
    <xf numFmtId="165" fontId="36" fillId="0" borderId="10" xfId="68" applyFont="1" applyFill="1" applyBorder="1" applyAlignment="1">
      <alignment vertical="center" wrapText="1"/>
    </xf>
    <xf numFmtId="173" fontId="35" fillId="0" borderId="10" xfId="58" applyNumberFormat="1" applyFont="1" applyFill="1" applyBorder="1" applyAlignment="1">
      <alignment vertical="top" wrapText="1"/>
    </xf>
    <xf numFmtId="165" fontId="35" fillId="0" borderId="10" xfId="58" applyFont="1" applyFill="1" applyBorder="1" applyAlignment="1">
      <alignment horizontal="center" vertical="center" wrapText="1"/>
    </xf>
    <xf numFmtId="165" fontId="35" fillId="0" borderId="10" xfId="58" applyFont="1" applyFill="1" applyBorder="1" applyAlignment="1">
      <alignment horizontal="center" vertical="center"/>
    </xf>
    <xf numFmtId="165" fontId="36" fillId="0" borderId="10" xfId="118" applyFont="1" applyFill="1" applyBorder="1" applyAlignment="1" applyProtection="1">
      <alignment horizontal="center"/>
      <protection locked="0"/>
    </xf>
    <xf numFmtId="0" fontId="36" fillId="0" borderId="10" xfId="0" applyFont="1" applyFill="1" applyBorder="1" applyAlignment="1" applyProtection="1">
      <alignment horizontal="center"/>
      <protection locked="0"/>
    </xf>
    <xf numFmtId="165" fontId="36" fillId="0" borderId="10" xfId="118" applyFont="1" applyFill="1" applyBorder="1" applyAlignment="1">
      <alignment horizontal="center" vertical="center"/>
    </xf>
    <xf numFmtId="165" fontId="35" fillId="0" borderId="10" xfId="58" applyFont="1" applyFill="1" applyBorder="1" applyAlignment="1"/>
    <xf numFmtId="0" fontId="36" fillId="0" borderId="10" xfId="0" applyFont="1" applyFill="1" applyBorder="1"/>
    <xf numFmtId="165" fontId="36" fillId="0" borderId="10" xfId="107" applyFont="1" applyFill="1" applyBorder="1" applyAlignment="1">
      <alignment horizontal="center" vertical="center"/>
    </xf>
    <xf numFmtId="0" fontId="36" fillId="0" borderId="10" xfId="0" applyFont="1" applyFill="1" applyBorder="1" applyAlignment="1" applyProtection="1">
      <alignment vertical="justify"/>
      <protection locked="0"/>
    </xf>
    <xf numFmtId="165" fontId="36" fillId="0" borderId="10" xfId="68" applyFont="1" applyFill="1" applyBorder="1" applyAlignment="1">
      <alignment horizontal="center" vertical="top"/>
    </xf>
    <xf numFmtId="165" fontId="36" fillId="0" borderId="10" xfId="107" applyFont="1" applyFill="1" applyBorder="1" applyAlignment="1">
      <alignment horizontal="center" vertical="top"/>
    </xf>
    <xf numFmtId="0" fontId="36" fillId="0" borderId="10" xfId="84" applyFont="1" applyFill="1" applyBorder="1" applyAlignment="1">
      <alignment vertical="center" wrapText="1"/>
    </xf>
    <xf numFmtId="0" fontId="39" fillId="0" borderId="16" xfId="105" applyFont="1" applyBorder="1" applyAlignment="1">
      <alignment horizontal="center"/>
    </xf>
    <xf numFmtId="0" fontId="39" fillId="0" borderId="17" xfId="105" applyFont="1" applyBorder="1" applyAlignment="1">
      <alignment horizontal="center"/>
    </xf>
    <xf numFmtId="0" fontId="36" fillId="35" borderId="19" xfId="88" applyFont="1" applyFill="1" applyBorder="1" applyAlignment="1">
      <alignment horizontal="center" vertical="center"/>
    </xf>
    <xf numFmtId="0" fontId="44" fillId="0" borderId="12" xfId="84" applyFont="1" applyBorder="1" applyAlignment="1">
      <alignment horizontal="center"/>
    </xf>
    <xf numFmtId="2" fontId="47" fillId="0" borderId="12" xfId="88" applyNumberFormat="1" applyFont="1" applyBorder="1" applyAlignment="1">
      <alignment horizontal="justify" vertical="justify" wrapText="1"/>
    </xf>
    <xf numFmtId="0" fontId="46" fillId="0" borderId="12" xfId="88" applyFont="1" applyBorder="1" applyAlignment="1">
      <alignment horizontal="center"/>
    </xf>
  </cellXfs>
  <cellStyles count="15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 1" xfId="24"/>
    <cellStyle name="Énfasis 2" xfId="25"/>
    <cellStyle name="Énfasis 3" xfId="26"/>
    <cellStyle name="Énfasis1" xfId="27" builtinId="29" customBuiltin="1"/>
    <cellStyle name="Énfasis1 - 20%" xfId="28"/>
    <cellStyle name="Énfasis1 - 40%" xfId="29"/>
    <cellStyle name="Énfasis1 - 60%" xfId="30"/>
    <cellStyle name="Énfasis2" xfId="31" builtinId="33" customBuiltin="1"/>
    <cellStyle name="Énfasis2 - 20%" xfId="32"/>
    <cellStyle name="Énfasis2 - 40%" xfId="33"/>
    <cellStyle name="Énfasis2 - 60%" xfId="34"/>
    <cellStyle name="Énfasis3" xfId="35" builtinId="37" customBuiltin="1"/>
    <cellStyle name="Énfasis3 - 20%" xfId="36"/>
    <cellStyle name="Énfasis3 - 40%" xfId="37"/>
    <cellStyle name="Énfasis3 - 60%" xfId="38"/>
    <cellStyle name="Énfasis4" xfId="39" builtinId="41" customBuiltin="1"/>
    <cellStyle name="Énfasis4 - 20%" xfId="40"/>
    <cellStyle name="Énfasis4 - 40%" xfId="41"/>
    <cellStyle name="Énfasis4 - 60%" xfId="42"/>
    <cellStyle name="Énfasis5" xfId="43" builtinId="45" customBuiltin="1"/>
    <cellStyle name="Énfasis5 - 20%" xfId="44"/>
    <cellStyle name="Énfasis5 - 40%" xfId="45"/>
    <cellStyle name="Énfasis5 - 60%" xfId="46"/>
    <cellStyle name="Énfasis6" xfId="47" builtinId="49" customBuiltin="1"/>
    <cellStyle name="Énfasis6 - 20%" xfId="48"/>
    <cellStyle name="Énfasis6 - 40%" xfId="49"/>
    <cellStyle name="Énfasis6 - 60%" xfId="50"/>
    <cellStyle name="Entrada" xfId="51" builtinId="20" customBuiltin="1"/>
    <cellStyle name="Euro" xfId="52"/>
    <cellStyle name="Euro 2" xfId="135"/>
    <cellStyle name="Hipervínculo 2" xfId="113"/>
    <cellStyle name="Incorrecto" xfId="53" builtinId="27" customBuiltin="1"/>
    <cellStyle name="Millares" xfId="54" builtinId="3"/>
    <cellStyle name="Millares 10" xfId="114"/>
    <cellStyle name="Millares 10 2" xfId="111"/>
    <cellStyle name="Millares 11" xfId="115"/>
    <cellStyle name="Millares 12" xfId="112"/>
    <cellStyle name="Millares 13" xfId="109"/>
    <cellStyle name="Millares 14" xfId="136"/>
    <cellStyle name="Millares 16" xfId="151"/>
    <cellStyle name="Millares 2" xfId="55"/>
    <cellStyle name="Millares 2 2" xfId="56"/>
    <cellStyle name="Millares 2 2 2" xfId="57"/>
    <cellStyle name="Millares 2 2 2 2" xfId="137"/>
    <cellStyle name="Millares 2 2 3" xfId="58"/>
    <cellStyle name="Millares 2 3" xfId="59"/>
    <cellStyle name="Millares 2 3 2" xfId="138"/>
    <cellStyle name="Millares 2 4" xfId="60"/>
    <cellStyle name="Millares 2 5" xfId="116"/>
    <cellStyle name="Millares 3" xfId="61"/>
    <cellStyle name="Millares 3 2" xfId="62"/>
    <cellStyle name="Millares 3 2 2" xfId="63"/>
    <cellStyle name="Millares 3 2 2 2" xfId="140"/>
    <cellStyle name="Millares 3 2 3" xfId="64"/>
    <cellStyle name="Millares 3 2 4" xfId="139"/>
    <cellStyle name="Millares 4" xfId="65"/>
    <cellStyle name="Millares 4 2" xfId="66"/>
    <cellStyle name="Millares 4 2 2" xfId="107"/>
    <cellStyle name="Millares 4 2 2 2" xfId="133"/>
    <cellStyle name="Millares 4 2 3" xfId="132"/>
    <cellStyle name="Millares 4 2 4" xfId="141"/>
    <cellStyle name="Millares 4 2 5" xfId="150"/>
    <cellStyle name="Millares 4 3" xfId="142"/>
    <cellStyle name="Millares 5" xfId="67"/>
    <cellStyle name="Millares 5 2" xfId="143"/>
    <cellStyle name="Millares 6" xfId="68"/>
    <cellStyle name="Millares 6 2" xfId="69"/>
    <cellStyle name="Millares 6 3" xfId="130"/>
    <cellStyle name="Millares 7" xfId="70"/>
    <cellStyle name="Millares 7 2" xfId="71"/>
    <cellStyle name="Millares 7 3" xfId="108"/>
    <cellStyle name="Millares 7 4" xfId="117"/>
    <cellStyle name="Millares 8" xfId="72"/>
    <cellStyle name="Millares 9" xfId="118"/>
    <cellStyle name="Millares 9 2" xfId="119"/>
    <cellStyle name="Moneda" xfId="152" builtinId="4"/>
    <cellStyle name="Moneda 2" xfId="73"/>
    <cellStyle name="Moneda 2 2" xfId="74"/>
    <cellStyle name="Moneda 2 2 2" xfId="75"/>
    <cellStyle name="Moneda 2 3" xfId="76"/>
    <cellStyle name="Moneda 3" xfId="77"/>
    <cellStyle name="Moneda 3 2" xfId="78"/>
    <cellStyle name="Moneda 3 2 2" xfId="145"/>
    <cellStyle name="Moneda 3 3" xfId="144"/>
    <cellStyle name="Moneda 4" xfId="79"/>
    <cellStyle name="Moneda 4 2" xfId="120"/>
    <cellStyle name="Moneda 5" xfId="80"/>
    <cellStyle name="Moneda 5 2" xfId="121"/>
    <cellStyle name="Moneda 5 3" xfId="122"/>
    <cellStyle name="Moneda 6" xfId="123"/>
    <cellStyle name="Neutral" xfId="81" builtinId="28" customBuiltin="1"/>
    <cellStyle name="Normal" xfId="0" builtinId="0"/>
    <cellStyle name="Normal 10" xfId="149"/>
    <cellStyle name="Normal 11" xfId="110"/>
    <cellStyle name="Normal 2" xfId="82"/>
    <cellStyle name="Normal 2 2" xfId="83"/>
    <cellStyle name="Normal 2 2 2" xfId="84"/>
    <cellStyle name="Normal 2 3" xfId="85"/>
    <cellStyle name="Normal 2 3 2" xfId="124"/>
    <cellStyle name="Normal 2 4" xfId="125"/>
    <cellStyle name="Normal 2 4 2" xfId="148"/>
    <cellStyle name="Normal 2_CAT._DE_CPTOS._EDIF._DE_9_AUL._DE_2_NIVS." xfId="126"/>
    <cellStyle name="Normal 3" xfId="86"/>
    <cellStyle name="Normal 4" xfId="87"/>
    <cellStyle name="Normal 4 2" xfId="88"/>
    <cellStyle name="Normal 4 3" xfId="127"/>
    <cellStyle name="Normal 4 4" xfId="131"/>
    <cellStyle name="Normal 4 5" xfId="146"/>
    <cellStyle name="Normal 5" xfId="89"/>
    <cellStyle name="Normal 5 2" xfId="90"/>
    <cellStyle name="Normal 6" xfId="91"/>
    <cellStyle name="Normal 6 2" xfId="92"/>
    <cellStyle name="Normal 7" xfId="93"/>
    <cellStyle name="Normal 8" xfId="94"/>
    <cellStyle name="Normal 9" xfId="106"/>
    <cellStyle name="Normal 9 2" xfId="105"/>
    <cellStyle name="Notas" xfId="95" builtinId="10" customBuiltin="1"/>
    <cellStyle name="Notas 2" xfId="147"/>
    <cellStyle name="Porcentual 2" xfId="128"/>
    <cellStyle name="Porcentual 2 2" xfId="129"/>
    <cellStyle name="Porcentual_$632788868954218750" xfId="134"/>
    <cellStyle name="Salida" xfId="96" builtinId="21" customBuiltin="1"/>
    <cellStyle name="Texto de advertencia" xfId="97" builtinId="11" customBuiltin="1"/>
    <cellStyle name="Texto explicativo" xfId="98" builtinId="53" customBuiltin="1"/>
    <cellStyle name="Título" xfId="99" builtinId="15" customBuiltin="1"/>
    <cellStyle name="Título 1" xfId="100" builtinId="16" customBuiltin="1"/>
    <cellStyle name="Título 2" xfId="101" builtinId="17" customBuiltin="1"/>
    <cellStyle name="Título 3" xfId="102" builtinId="18" customBuiltin="1"/>
    <cellStyle name="Título de hoja" xfId="103"/>
    <cellStyle name="Total" xfId="104"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44</xdr:row>
          <xdr:rowOff>47625</xdr:rowOff>
        </xdr:from>
        <xdr:to>
          <xdr:col>0</xdr:col>
          <xdr:colOff>752475</xdr:colOff>
          <xdr:row>48</xdr:row>
          <xdr:rowOff>0</xdr:rowOff>
        </xdr:to>
        <xdr:sp macro="" textlink="">
          <xdr:nvSpPr>
            <xdr:cNvPr id="35841" name="Object 1" hidden="1">
              <a:extLst>
                <a:ext uri="{63B3BB69-23CF-44E3-9099-C40C66FF867C}">
                  <a14:compatExt spid="_x0000_s35841"/>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unsis.edu.mx/jose%20guzman/ampliacion%20chahuites/PASIVOS%20CHAHUITES_Nfactor%20de%20sobreco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Plantilla"/>
      <sheetName val="b)Indirectos Desglosados"/>
      <sheetName val="c)Resumen Indirectos"/>
      <sheetName val="d)Pers.Técnico"/>
      <sheetName val="e)Pers.Técnico$"/>
      <sheetName val="f)Financiamiento"/>
      <sheetName val="g)Utilidad"/>
      <sheetName val="h)Cargos_Adicionales"/>
      <sheetName val="i)Resumen"/>
    </sheetNames>
    <sheetDataSet>
      <sheetData sheetId="0" refreshError="1">
        <row r="35">
          <cell r="D35">
            <v>62317.02</v>
          </cell>
        </row>
        <row r="37">
          <cell r="D37">
            <v>80281.19</v>
          </cell>
        </row>
        <row r="43">
          <cell r="L43">
            <v>4</v>
          </cell>
        </row>
        <row r="52">
          <cell r="H52">
            <v>2008</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sheetData>
      <sheetData sheetId="1" refreshError="1"/>
      <sheetData sheetId="2" refreshError="1">
        <row r="74">
          <cell r="F74">
            <v>1.5735235317735026E-2</v>
          </cell>
          <cell r="G74">
            <v>5276.662479333334</v>
          </cell>
          <cell r="H74">
            <v>8.4674499508053086E-2</v>
          </cell>
        </row>
        <row r="76">
          <cell r="F76">
            <v>6257.2354533333337</v>
          </cell>
          <cell r="H76">
            <v>0.10040973482578811</v>
          </cell>
        </row>
      </sheetData>
      <sheetData sheetId="3" refreshError="1"/>
      <sheetData sheetId="4" refreshError="1"/>
      <sheetData sheetId="5" refreshError="1"/>
      <sheetData sheetId="6" refreshError="1">
        <row r="83">
          <cell r="K83">
            <v>-357.09076446338594</v>
          </cell>
        </row>
        <row r="85">
          <cell r="I85">
            <v>357.09076446338594</v>
          </cell>
          <cell r="K85">
            <v>5.207358973170274E-3</v>
          </cell>
        </row>
      </sheetData>
      <sheetData sheetId="7" refreshError="1"/>
      <sheetData sheetId="8" refreshError="1">
        <row r="25">
          <cell r="D25">
            <v>79971.435451490004</v>
          </cell>
        </row>
        <row r="44">
          <cell r="D44">
            <v>401.86650980648119</v>
          </cell>
          <cell r="E44">
            <v>5.025125628140688E-3</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W158"/>
  <sheetViews>
    <sheetView tabSelected="1" view="pageBreakPreview" zoomScaleNormal="100" zoomScaleSheetLayoutView="100" workbookViewId="0">
      <selection activeCell="E54" sqref="E54"/>
    </sheetView>
  </sheetViews>
  <sheetFormatPr baseColWidth="10" defaultRowHeight="13.5" x14ac:dyDescent="0.3"/>
  <cols>
    <col min="1" max="1" width="12.85546875" style="5" customWidth="1"/>
    <col min="2" max="2" width="75.5703125" style="5" customWidth="1"/>
    <col min="3" max="3" width="7.140625" style="5" customWidth="1"/>
    <col min="4" max="4" width="11.5703125" style="3" customWidth="1"/>
    <col min="5" max="5" width="13.7109375" style="3" customWidth="1"/>
    <col min="6" max="6" width="16" style="16" customWidth="1"/>
    <col min="7" max="197" width="11.42578125" style="5"/>
    <col min="198" max="198" width="9" style="5" customWidth="1"/>
    <col min="199" max="199" width="50" style="5" customWidth="1"/>
    <col min="200" max="200" width="7.140625" style="5" customWidth="1"/>
    <col min="201" max="201" width="10" style="5" customWidth="1"/>
    <col min="202" max="202" width="9.85546875" style="5" customWidth="1"/>
    <col min="203" max="203" width="16" style="5" customWidth="1"/>
    <col min="204" max="204" width="12.5703125" style="5" customWidth="1"/>
    <col min="205" max="205" width="14.85546875" style="5" customWidth="1"/>
    <col min="206" max="206" width="12.5703125" style="5" customWidth="1"/>
    <col min="207" max="207" width="17.85546875" style="5" customWidth="1"/>
    <col min="208" max="208" width="12.5703125" style="5" customWidth="1"/>
    <col min="209" max="209" width="14.85546875" style="5" customWidth="1"/>
    <col min="210" max="210" width="12.5703125" style="5" customWidth="1"/>
    <col min="211" max="211" width="17.42578125" style="5" customWidth="1"/>
    <col min="212" max="212" width="12.5703125" style="5" customWidth="1"/>
    <col min="213" max="213" width="15" style="5" customWidth="1"/>
    <col min="214" max="214" width="12.5703125" style="5" customWidth="1"/>
    <col min="215" max="215" width="15.85546875" style="5" customWidth="1"/>
    <col min="216" max="216" width="12.5703125" style="5" customWidth="1"/>
    <col min="217" max="217" width="13.5703125" style="5" customWidth="1"/>
    <col min="218" max="218" width="12.5703125" style="5" customWidth="1"/>
    <col min="219" max="219" width="15.85546875" style="5" customWidth="1"/>
    <col min="220" max="220" width="12.140625" style="5" customWidth="1"/>
    <col min="221" max="221" width="14.7109375" style="5" customWidth="1"/>
    <col min="222" max="222" width="12.140625" style="5" customWidth="1"/>
    <col min="223" max="223" width="15" style="5" customWidth="1"/>
    <col min="224" max="224" width="16.140625" style="5" customWidth="1"/>
    <col min="225" max="453" width="11.42578125" style="5"/>
    <col min="454" max="454" width="9" style="5" customWidth="1"/>
    <col min="455" max="455" width="50" style="5" customWidth="1"/>
    <col min="456" max="456" width="7.140625" style="5" customWidth="1"/>
    <col min="457" max="457" width="10" style="5" customWidth="1"/>
    <col min="458" max="458" width="9.85546875" style="5" customWidth="1"/>
    <col min="459" max="459" width="16" style="5" customWidth="1"/>
    <col min="460" max="460" width="12.5703125" style="5" customWidth="1"/>
    <col min="461" max="461" width="14.85546875" style="5" customWidth="1"/>
    <col min="462" max="462" width="12.5703125" style="5" customWidth="1"/>
    <col min="463" max="463" width="17.85546875" style="5" customWidth="1"/>
    <col min="464" max="464" width="12.5703125" style="5" customWidth="1"/>
    <col min="465" max="465" width="14.85546875" style="5" customWidth="1"/>
    <col min="466" max="466" width="12.5703125" style="5" customWidth="1"/>
    <col min="467" max="467" width="17.42578125" style="5" customWidth="1"/>
    <col min="468" max="468" width="12.5703125" style="5" customWidth="1"/>
    <col min="469" max="469" width="15" style="5" customWidth="1"/>
    <col min="470" max="470" width="12.5703125" style="5" customWidth="1"/>
    <col min="471" max="471" width="15.85546875" style="5" customWidth="1"/>
    <col min="472" max="472" width="12.5703125" style="5" customWidth="1"/>
    <col min="473" max="473" width="13.5703125" style="5" customWidth="1"/>
    <col min="474" max="474" width="12.5703125" style="5" customWidth="1"/>
    <col min="475" max="475" width="15.85546875" style="5" customWidth="1"/>
    <col min="476" max="476" width="12.140625" style="5" customWidth="1"/>
    <col min="477" max="477" width="14.7109375" style="5" customWidth="1"/>
    <col min="478" max="478" width="12.140625" style="5" customWidth="1"/>
    <col min="479" max="479" width="15" style="5" customWidth="1"/>
    <col min="480" max="480" width="16.140625" style="5" customWidth="1"/>
    <col min="481" max="709" width="11.42578125" style="5"/>
    <col min="710" max="710" width="9" style="5" customWidth="1"/>
    <col min="711" max="711" width="50" style="5" customWidth="1"/>
    <col min="712" max="712" width="7.140625" style="5" customWidth="1"/>
    <col min="713" max="713" width="10" style="5" customWidth="1"/>
    <col min="714" max="714" width="9.85546875" style="5" customWidth="1"/>
    <col min="715" max="715" width="16" style="5" customWidth="1"/>
    <col min="716" max="716" width="12.5703125" style="5" customWidth="1"/>
    <col min="717" max="717" width="14.85546875" style="5" customWidth="1"/>
    <col min="718" max="718" width="12.5703125" style="5" customWidth="1"/>
    <col min="719" max="719" width="17.85546875" style="5" customWidth="1"/>
    <col min="720" max="720" width="12.5703125" style="5" customWidth="1"/>
    <col min="721" max="721" width="14.85546875" style="5" customWidth="1"/>
    <col min="722" max="722" width="12.5703125" style="5" customWidth="1"/>
    <col min="723" max="723" width="17.42578125" style="5" customWidth="1"/>
    <col min="724" max="724" width="12.5703125" style="5" customWidth="1"/>
    <col min="725" max="725" width="15" style="5" customWidth="1"/>
    <col min="726" max="726" width="12.5703125" style="5" customWidth="1"/>
    <col min="727" max="727" width="15.85546875" style="5" customWidth="1"/>
    <col min="728" max="728" width="12.5703125" style="5" customWidth="1"/>
    <col min="729" max="729" width="13.5703125" style="5" customWidth="1"/>
    <col min="730" max="730" width="12.5703125" style="5" customWidth="1"/>
    <col min="731" max="731" width="15.85546875" style="5" customWidth="1"/>
    <col min="732" max="732" width="12.140625" style="5" customWidth="1"/>
    <col min="733" max="733" width="14.7109375" style="5" customWidth="1"/>
    <col min="734" max="734" width="12.140625" style="5" customWidth="1"/>
    <col min="735" max="735" width="15" style="5" customWidth="1"/>
    <col min="736" max="736" width="16.140625" style="5" customWidth="1"/>
    <col min="737" max="965" width="11.42578125" style="5"/>
    <col min="966" max="966" width="9" style="5" customWidth="1"/>
    <col min="967" max="967" width="50" style="5" customWidth="1"/>
    <col min="968" max="968" width="7.140625" style="5" customWidth="1"/>
    <col min="969" max="969" width="10" style="5" customWidth="1"/>
    <col min="970" max="970" width="9.85546875" style="5" customWidth="1"/>
    <col min="971" max="971" width="16" style="5" customWidth="1"/>
    <col min="972" max="972" width="12.5703125" style="5" customWidth="1"/>
    <col min="973" max="973" width="14.85546875" style="5" customWidth="1"/>
    <col min="974" max="974" width="12.5703125" style="5" customWidth="1"/>
    <col min="975" max="975" width="17.85546875" style="5" customWidth="1"/>
    <col min="976" max="976" width="12.5703125" style="5" customWidth="1"/>
    <col min="977" max="977" width="14.85546875" style="5" customWidth="1"/>
    <col min="978" max="978" width="12.5703125" style="5" customWidth="1"/>
    <col min="979" max="979" width="17.42578125" style="5" customWidth="1"/>
    <col min="980" max="980" width="12.5703125" style="5" customWidth="1"/>
    <col min="981" max="981" width="15" style="5" customWidth="1"/>
    <col min="982" max="982" width="12.5703125" style="5" customWidth="1"/>
    <col min="983" max="983" width="15.85546875" style="5" customWidth="1"/>
    <col min="984" max="984" width="12.5703125" style="5" customWidth="1"/>
    <col min="985" max="985" width="13.5703125" style="5" customWidth="1"/>
    <col min="986" max="986" width="12.5703125" style="5" customWidth="1"/>
    <col min="987" max="987" width="15.85546875" style="5" customWidth="1"/>
    <col min="988" max="988" width="12.140625" style="5" customWidth="1"/>
    <col min="989" max="989" width="14.7109375" style="5" customWidth="1"/>
    <col min="990" max="990" width="12.140625" style="5" customWidth="1"/>
    <col min="991" max="991" width="15" style="5" customWidth="1"/>
    <col min="992" max="992" width="16.140625" style="5" customWidth="1"/>
    <col min="993" max="1221" width="11.42578125" style="5"/>
    <col min="1222" max="1222" width="9" style="5" customWidth="1"/>
    <col min="1223" max="1223" width="50" style="5" customWidth="1"/>
    <col min="1224" max="1224" width="7.140625" style="5" customWidth="1"/>
    <col min="1225" max="1225" width="10" style="5" customWidth="1"/>
    <col min="1226" max="1226" width="9.85546875" style="5" customWidth="1"/>
    <col min="1227" max="1227" width="16" style="5" customWidth="1"/>
    <col min="1228" max="1228" width="12.5703125" style="5" customWidth="1"/>
    <col min="1229" max="1229" width="14.85546875" style="5" customWidth="1"/>
    <col min="1230" max="1230" width="12.5703125" style="5" customWidth="1"/>
    <col min="1231" max="1231" width="17.85546875" style="5" customWidth="1"/>
    <col min="1232" max="1232" width="12.5703125" style="5" customWidth="1"/>
    <col min="1233" max="1233" width="14.85546875" style="5" customWidth="1"/>
    <col min="1234" max="1234" width="12.5703125" style="5" customWidth="1"/>
    <col min="1235" max="1235" width="17.42578125" style="5" customWidth="1"/>
    <col min="1236" max="1236" width="12.5703125" style="5" customWidth="1"/>
    <col min="1237" max="1237" width="15" style="5" customWidth="1"/>
    <col min="1238" max="1238" width="12.5703125" style="5" customWidth="1"/>
    <col min="1239" max="1239" width="15.85546875" style="5" customWidth="1"/>
    <col min="1240" max="1240" width="12.5703125" style="5" customWidth="1"/>
    <col min="1241" max="1241" width="13.5703125" style="5" customWidth="1"/>
    <col min="1242" max="1242" width="12.5703125" style="5" customWidth="1"/>
    <col min="1243" max="1243" width="15.85546875" style="5" customWidth="1"/>
    <col min="1244" max="1244" width="12.140625" style="5" customWidth="1"/>
    <col min="1245" max="1245" width="14.7109375" style="5" customWidth="1"/>
    <col min="1246" max="1246" width="12.140625" style="5" customWidth="1"/>
    <col min="1247" max="1247" width="15" style="5" customWidth="1"/>
    <col min="1248" max="1248" width="16.140625" style="5" customWidth="1"/>
    <col min="1249" max="1477" width="11.42578125" style="5"/>
    <col min="1478" max="1478" width="9" style="5" customWidth="1"/>
    <col min="1479" max="1479" width="50" style="5" customWidth="1"/>
    <col min="1480" max="1480" width="7.140625" style="5" customWidth="1"/>
    <col min="1481" max="1481" width="10" style="5" customWidth="1"/>
    <col min="1482" max="1482" width="9.85546875" style="5" customWidth="1"/>
    <col min="1483" max="1483" width="16" style="5" customWidth="1"/>
    <col min="1484" max="1484" width="12.5703125" style="5" customWidth="1"/>
    <col min="1485" max="1485" width="14.85546875" style="5" customWidth="1"/>
    <col min="1486" max="1486" width="12.5703125" style="5" customWidth="1"/>
    <col min="1487" max="1487" width="17.85546875" style="5" customWidth="1"/>
    <col min="1488" max="1488" width="12.5703125" style="5" customWidth="1"/>
    <col min="1489" max="1489" width="14.85546875" style="5" customWidth="1"/>
    <col min="1490" max="1490" width="12.5703125" style="5" customWidth="1"/>
    <col min="1491" max="1491" width="17.42578125" style="5" customWidth="1"/>
    <col min="1492" max="1492" width="12.5703125" style="5" customWidth="1"/>
    <col min="1493" max="1493" width="15" style="5" customWidth="1"/>
    <col min="1494" max="1494" width="12.5703125" style="5" customWidth="1"/>
    <col min="1495" max="1495" width="15.85546875" style="5" customWidth="1"/>
    <col min="1496" max="1496" width="12.5703125" style="5" customWidth="1"/>
    <col min="1497" max="1497" width="13.5703125" style="5" customWidth="1"/>
    <col min="1498" max="1498" width="12.5703125" style="5" customWidth="1"/>
    <col min="1499" max="1499" width="15.85546875" style="5" customWidth="1"/>
    <col min="1500" max="1500" width="12.140625" style="5" customWidth="1"/>
    <col min="1501" max="1501" width="14.7109375" style="5" customWidth="1"/>
    <col min="1502" max="1502" width="12.140625" style="5" customWidth="1"/>
    <col min="1503" max="1503" width="15" style="5" customWidth="1"/>
    <col min="1504" max="1504" width="16.140625" style="5" customWidth="1"/>
    <col min="1505" max="1733" width="11.42578125" style="5"/>
    <col min="1734" max="1734" width="9" style="5" customWidth="1"/>
    <col min="1735" max="1735" width="50" style="5" customWidth="1"/>
    <col min="1736" max="1736" width="7.140625" style="5" customWidth="1"/>
    <col min="1737" max="1737" width="10" style="5" customWidth="1"/>
    <col min="1738" max="1738" width="9.85546875" style="5" customWidth="1"/>
    <col min="1739" max="1739" width="16" style="5" customWidth="1"/>
    <col min="1740" max="1740" width="12.5703125" style="5" customWidth="1"/>
    <col min="1741" max="1741" width="14.85546875" style="5" customWidth="1"/>
    <col min="1742" max="1742" width="12.5703125" style="5" customWidth="1"/>
    <col min="1743" max="1743" width="17.85546875" style="5" customWidth="1"/>
    <col min="1744" max="1744" width="12.5703125" style="5" customWidth="1"/>
    <col min="1745" max="1745" width="14.85546875" style="5" customWidth="1"/>
    <col min="1746" max="1746" width="12.5703125" style="5" customWidth="1"/>
    <col min="1747" max="1747" width="17.42578125" style="5" customWidth="1"/>
    <col min="1748" max="1748" width="12.5703125" style="5" customWidth="1"/>
    <col min="1749" max="1749" width="15" style="5" customWidth="1"/>
    <col min="1750" max="1750" width="12.5703125" style="5" customWidth="1"/>
    <col min="1751" max="1751" width="15.85546875" style="5" customWidth="1"/>
    <col min="1752" max="1752" width="12.5703125" style="5" customWidth="1"/>
    <col min="1753" max="1753" width="13.5703125" style="5" customWidth="1"/>
    <col min="1754" max="1754" width="12.5703125" style="5" customWidth="1"/>
    <col min="1755" max="1755" width="15.85546875" style="5" customWidth="1"/>
    <col min="1756" max="1756" width="12.140625" style="5" customWidth="1"/>
    <col min="1757" max="1757" width="14.7109375" style="5" customWidth="1"/>
    <col min="1758" max="1758" width="12.140625" style="5" customWidth="1"/>
    <col min="1759" max="1759" width="15" style="5" customWidth="1"/>
    <col min="1760" max="1760" width="16.140625" style="5" customWidth="1"/>
    <col min="1761" max="1989" width="11.42578125" style="5"/>
    <col min="1990" max="1990" width="9" style="5" customWidth="1"/>
    <col min="1991" max="1991" width="50" style="5" customWidth="1"/>
    <col min="1992" max="1992" width="7.140625" style="5" customWidth="1"/>
    <col min="1993" max="1993" width="10" style="5" customWidth="1"/>
    <col min="1994" max="1994" width="9.85546875" style="5" customWidth="1"/>
    <col min="1995" max="1995" width="16" style="5" customWidth="1"/>
    <col min="1996" max="1996" width="12.5703125" style="5" customWidth="1"/>
    <col min="1997" max="1997" width="14.85546875" style="5" customWidth="1"/>
    <col min="1998" max="1998" width="12.5703125" style="5" customWidth="1"/>
    <col min="1999" max="1999" width="17.85546875" style="5" customWidth="1"/>
    <col min="2000" max="2000" width="12.5703125" style="5" customWidth="1"/>
    <col min="2001" max="2001" width="14.85546875" style="5" customWidth="1"/>
    <col min="2002" max="2002" width="12.5703125" style="5" customWidth="1"/>
    <col min="2003" max="2003" width="17.42578125" style="5" customWidth="1"/>
    <col min="2004" max="2004" width="12.5703125" style="5" customWidth="1"/>
    <col min="2005" max="2005" width="15" style="5" customWidth="1"/>
    <col min="2006" max="2006" width="12.5703125" style="5" customWidth="1"/>
    <col min="2007" max="2007" width="15.85546875" style="5" customWidth="1"/>
    <col min="2008" max="2008" width="12.5703125" style="5" customWidth="1"/>
    <col min="2009" max="2009" width="13.5703125" style="5" customWidth="1"/>
    <col min="2010" max="2010" width="12.5703125" style="5" customWidth="1"/>
    <col min="2011" max="2011" width="15.85546875" style="5" customWidth="1"/>
    <col min="2012" max="2012" width="12.140625" style="5" customWidth="1"/>
    <col min="2013" max="2013" width="14.7109375" style="5" customWidth="1"/>
    <col min="2014" max="2014" width="12.140625" style="5" customWidth="1"/>
    <col min="2015" max="2015" width="15" style="5" customWidth="1"/>
    <col min="2016" max="2016" width="16.140625" style="5" customWidth="1"/>
    <col min="2017" max="2245" width="11.42578125" style="5"/>
    <col min="2246" max="2246" width="9" style="5" customWidth="1"/>
    <col min="2247" max="2247" width="50" style="5" customWidth="1"/>
    <col min="2248" max="2248" width="7.140625" style="5" customWidth="1"/>
    <col min="2249" max="2249" width="10" style="5" customWidth="1"/>
    <col min="2250" max="2250" width="9.85546875" style="5" customWidth="1"/>
    <col min="2251" max="2251" width="16" style="5" customWidth="1"/>
    <col min="2252" max="2252" width="12.5703125" style="5" customWidth="1"/>
    <col min="2253" max="2253" width="14.85546875" style="5" customWidth="1"/>
    <col min="2254" max="2254" width="12.5703125" style="5" customWidth="1"/>
    <col min="2255" max="2255" width="17.85546875" style="5" customWidth="1"/>
    <col min="2256" max="2256" width="12.5703125" style="5" customWidth="1"/>
    <col min="2257" max="2257" width="14.85546875" style="5" customWidth="1"/>
    <col min="2258" max="2258" width="12.5703125" style="5" customWidth="1"/>
    <col min="2259" max="2259" width="17.42578125" style="5" customWidth="1"/>
    <col min="2260" max="2260" width="12.5703125" style="5" customWidth="1"/>
    <col min="2261" max="2261" width="15" style="5" customWidth="1"/>
    <col min="2262" max="2262" width="12.5703125" style="5" customWidth="1"/>
    <col min="2263" max="2263" width="15.85546875" style="5" customWidth="1"/>
    <col min="2264" max="2264" width="12.5703125" style="5" customWidth="1"/>
    <col min="2265" max="2265" width="13.5703125" style="5" customWidth="1"/>
    <col min="2266" max="2266" width="12.5703125" style="5" customWidth="1"/>
    <col min="2267" max="2267" width="15.85546875" style="5" customWidth="1"/>
    <col min="2268" max="2268" width="12.140625" style="5" customWidth="1"/>
    <col min="2269" max="2269" width="14.7109375" style="5" customWidth="1"/>
    <col min="2270" max="2270" width="12.140625" style="5" customWidth="1"/>
    <col min="2271" max="2271" width="15" style="5" customWidth="1"/>
    <col min="2272" max="2272" width="16.140625" style="5" customWidth="1"/>
    <col min="2273" max="2501" width="11.42578125" style="5"/>
    <col min="2502" max="2502" width="9" style="5" customWidth="1"/>
    <col min="2503" max="2503" width="50" style="5" customWidth="1"/>
    <col min="2504" max="2504" width="7.140625" style="5" customWidth="1"/>
    <col min="2505" max="2505" width="10" style="5" customWidth="1"/>
    <col min="2506" max="2506" width="9.85546875" style="5" customWidth="1"/>
    <col min="2507" max="2507" width="16" style="5" customWidth="1"/>
    <col min="2508" max="2508" width="12.5703125" style="5" customWidth="1"/>
    <col min="2509" max="2509" width="14.85546875" style="5" customWidth="1"/>
    <col min="2510" max="2510" width="12.5703125" style="5" customWidth="1"/>
    <col min="2511" max="2511" width="17.85546875" style="5" customWidth="1"/>
    <col min="2512" max="2512" width="12.5703125" style="5" customWidth="1"/>
    <col min="2513" max="2513" width="14.85546875" style="5" customWidth="1"/>
    <col min="2514" max="2514" width="12.5703125" style="5" customWidth="1"/>
    <col min="2515" max="2515" width="17.42578125" style="5" customWidth="1"/>
    <col min="2516" max="2516" width="12.5703125" style="5" customWidth="1"/>
    <col min="2517" max="2517" width="15" style="5" customWidth="1"/>
    <col min="2518" max="2518" width="12.5703125" style="5" customWidth="1"/>
    <col min="2519" max="2519" width="15.85546875" style="5" customWidth="1"/>
    <col min="2520" max="2520" width="12.5703125" style="5" customWidth="1"/>
    <col min="2521" max="2521" width="13.5703125" style="5" customWidth="1"/>
    <col min="2522" max="2522" width="12.5703125" style="5" customWidth="1"/>
    <col min="2523" max="2523" width="15.85546875" style="5" customWidth="1"/>
    <col min="2524" max="2524" width="12.140625" style="5" customWidth="1"/>
    <col min="2525" max="2525" width="14.7109375" style="5" customWidth="1"/>
    <col min="2526" max="2526" width="12.140625" style="5" customWidth="1"/>
    <col min="2527" max="2527" width="15" style="5" customWidth="1"/>
    <col min="2528" max="2528" width="16.140625" style="5" customWidth="1"/>
    <col min="2529" max="2757" width="11.42578125" style="5"/>
    <col min="2758" max="2758" width="9" style="5" customWidth="1"/>
    <col min="2759" max="2759" width="50" style="5" customWidth="1"/>
    <col min="2760" max="2760" width="7.140625" style="5" customWidth="1"/>
    <col min="2761" max="2761" width="10" style="5" customWidth="1"/>
    <col min="2762" max="2762" width="9.85546875" style="5" customWidth="1"/>
    <col min="2763" max="2763" width="16" style="5" customWidth="1"/>
    <col min="2764" max="2764" width="12.5703125" style="5" customWidth="1"/>
    <col min="2765" max="2765" width="14.85546875" style="5" customWidth="1"/>
    <col min="2766" max="2766" width="12.5703125" style="5" customWidth="1"/>
    <col min="2767" max="2767" width="17.85546875" style="5" customWidth="1"/>
    <col min="2768" max="2768" width="12.5703125" style="5" customWidth="1"/>
    <col min="2769" max="2769" width="14.85546875" style="5" customWidth="1"/>
    <col min="2770" max="2770" width="12.5703125" style="5" customWidth="1"/>
    <col min="2771" max="2771" width="17.42578125" style="5" customWidth="1"/>
    <col min="2772" max="2772" width="12.5703125" style="5" customWidth="1"/>
    <col min="2773" max="2773" width="15" style="5" customWidth="1"/>
    <col min="2774" max="2774" width="12.5703125" style="5" customWidth="1"/>
    <col min="2775" max="2775" width="15.85546875" style="5" customWidth="1"/>
    <col min="2776" max="2776" width="12.5703125" style="5" customWidth="1"/>
    <col min="2777" max="2777" width="13.5703125" style="5" customWidth="1"/>
    <col min="2778" max="2778" width="12.5703125" style="5" customWidth="1"/>
    <col min="2779" max="2779" width="15.85546875" style="5" customWidth="1"/>
    <col min="2780" max="2780" width="12.140625" style="5" customWidth="1"/>
    <col min="2781" max="2781" width="14.7109375" style="5" customWidth="1"/>
    <col min="2782" max="2782" width="12.140625" style="5" customWidth="1"/>
    <col min="2783" max="2783" width="15" style="5" customWidth="1"/>
    <col min="2784" max="2784" width="16.140625" style="5" customWidth="1"/>
    <col min="2785" max="3013" width="11.42578125" style="5"/>
    <col min="3014" max="3014" width="9" style="5" customWidth="1"/>
    <col min="3015" max="3015" width="50" style="5" customWidth="1"/>
    <col min="3016" max="3016" width="7.140625" style="5" customWidth="1"/>
    <col min="3017" max="3017" width="10" style="5" customWidth="1"/>
    <col min="3018" max="3018" width="9.85546875" style="5" customWidth="1"/>
    <col min="3019" max="3019" width="16" style="5" customWidth="1"/>
    <col min="3020" max="3020" width="12.5703125" style="5" customWidth="1"/>
    <col min="3021" max="3021" width="14.85546875" style="5" customWidth="1"/>
    <col min="3022" max="3022" width="12.5703125" style="5" customWidth="1"/>
    <col min="3023" max="3023" width="17.85546875" style="5" customWidth="1"/>
    <col min="3024" max="3024" width="12.5703125" style="5" customWidth="1"/>
    <col min="3025" max="3025" width="14.85546875" style="5" customWidth="1"/>
    <col min="3026" max="3026" width="12.5703125" style="5" customWidth="1"/>
    <col min="3027" max="3027" width="17.42578125" style="5" customWidth="1"/>
    <col min="3028" max="3028" width="12.5703125" style="5" customWidth="1"/>
    <col min="3029" max="3029" width="15" style="5" customWidth="1"/>
    <col min="3030" max="3030" width="12.5703125" style="5" customWidth="1"/>
    <col min="3031" max="3031" width="15.85546875" style="5" customWidth="1"/>
    <col min="3032" max="3032" width="12.5703125" style="5" customWidth="1"/>
    <col min="3033" max="3033" width="13.5703125" style="5" customWidth="1"/>
    <col min="3034" max="3034" width="12.5703125" style="5" customWidth="1"/>
    <col min="3035" max="3035" width="15.85546875" style="5" customWidth="1"/>
    <col min="3036" max="3036" width="12.140625" style="5" customWidth="1"/>
    <col min="3037" max="3037" width="14.7109375" style="5" customWidth="1"/>
    <col min="3038" max="3038" width="12.140625" style="5" customWidth="1"/>
    <col min="3039" max="3039" width="15" style="5" customWidth="1"/>
    <col min="3040" max="3040" width="16.140625" style="5" customWidth="1"/>
    <col min="3041" max="3269" width="11.42578125" style="5"/>
    <col min="3270" max="3270" width="9" style="5" customWidth="1"/>
    <col min="3271" max="3271" width="50" style="5" customWidth="1"/>
    <col min="3272" max="3272" width="7.140625" style="5" customWidth="1"/>
    <col min="3273" max="3273" width="10" style="5" customWidth="1"/>
    <col min="3274" max="3274" width="9.85546875" style="5" customWidth="1"/>
    <col min="3275" max="3275" width="16" style="5" customWidth="1"/>
    <col min="3276" max="3276" width="12.5703125" style="5" customWidth="1"/>
    <col min="3277" max="3277" width="14.85546875" style="5" customWidth="1"/>
    <col min="3278" max="3278" width="12.5703125" style="5" customWidth="1"/>
    <col min="3279" max="3279" width="17.85546875" style="5" customWidth="1"/>
    <col min="3280" max="3280" width="12.5703125" style="5" customWidth="1"/>
    <col min="3281" max="3281" width="14.85546875" style="5" customWidth="1"/>
    <col min="3282" max="3282" width="12.5703125" style="5" customWidth="1"/>
    <col min="3283" max="3283" width="17.42578125" style="5" customWidth="1"/>
    <col min="3284" max="3284" width="12.5703125" style="5" customWidth="1"/>
    <col min="3285" max="3285" width="15" style="5" customWidth="1"/>
    <col min="3286" max="3286" width="12.5703125" style="5" customWidth="1"/>
    <col min="3287" max="3287" width="15.85546875" style="5" customWidth="1"/>
    <col min="3288" max="3288" width="12.5703125" style="5" customWidth="1"/>
    <col min="3289" max="3289" width="13.5703125" style="5" customWidth="1"/>
    <col min="3290" max="3290" width="12.5703125" style="5" customWidth="1"/>
    <col min="3291" max="3291" width="15.85546875" style="5" customWidth="1"/>
    <col min="3292" max="3292" width="12.140625" style="5" customWidth="1"/>
    <col min="3293" max="3293" width="14.7109375" style="5" customWidth="1"/>
    <col min="3294" max="3294" width="12.140625" style="5" customWidth="1"/>
    <col min="3295" max="3295" width="15" style="5" customWidth="1"/>
    <col min="3296" max="3296" width="16.140625" style="5" customWidth="1"/>
    <col min="3297" max="3525" width="11.42578125" style="5"/>
    <col min="3526" max="3526" width="9" style="5" customWidth="1"/>
    <col min="3527" max="3527" width="50" style="5" customWidth="1"/>
    <col min="3528" max="3528" width="7.140625" style="5" customWidth="1"/>
    <col min="3529" max="3529" width="10" style="5" customWidth="1"/>
    <col min="3530" max="3530" width="9.85546875" style="5" customWidth="1"/>
    <col min="3531" max="3531" width="16" style="5" customWidth="1"/>
    <col min="3532" max="3532" width="12.5703125" style="5" customWidth="1"/>
    <col min="3533" max="3533" width="14.85546875" style="5" customWidth="1"/>
    <col min="3534" max="3534" width="12.5703125" style="5" customWidth="1"/>
    <col min="3535" max="3535" width="17.85546875" style="5" customWidth="1"/>
    <col min="3536" max="3536" width="12.5703125" style="5" customWidth="1"/>
    <col min="3537" max="3537" width="14.85546875" style="5" customWidth="1"/>
    <col min="3538" max="3538" width="12.5703125" style="5" customWidth="1"/>
    <col min="3539" max="3539" width="17.42578125" style="5" customWidth="1"/>
    <col min="3540" max="3540" width="12.5703125" style="5" customWidth="1"/>
    <col min="3541" max="3541" width="15" style="5" customWidth="1"/>
    <col min="3542" max="3542" width="12.5703125" style="5" customWidth="1"/>
    <col min="3543" max="3543" width="15.85546875" style="5" customWidth="1"/>
    <col min="3544" max="3544" width="12.5703125" style="5" customWidth="1"/>
    <col min="3545" max="3545" width="13.5703125" style="5" customWidth="1"/>
    <col min="3546" max="3546" width="12.5703125" style="5" customWidth="1"/>
    <col min="3547" max="3547" width="15.85546875" style="5" customWidth="1"/>
    <col min="3548" max="3548" width="12.140625" style="5" customWidth="1"/>
    <col min="3549" max="3549" width="14.7109375" style="5" customWidth="1"/>
    <col min="3550" max="3550" width="12.140625" style="5" customWidth="1"/>
    <col min="3551" max="3551" width="15" style="5" customWidth="1"/>
    <col min="3552" max="3552" width="16.140625" style="5" customWidth="1"/>
    <col min="3553" max="3781" width="11.42578125" style="5"/>
    <col min="3782" max="3782" width="9" style="5" customWidth="1"/>
    <col min="3783" max="3783" width="50" style="5" customWidth="1"/>
    <col min="3784" max="3784" width="7.140625" style="5" customWidth="1"/>
    <col min="3785" max="3785" width="10" style="5" customWidth="1"/>
    <col min="3786" max="3786" width="9.85546875" style="5" customWidth="1"/>
    <col min="3787" max="3787" width="16" style="5" customWidth="1"/>
    <col min="3788" max="3788" width="12.5703125" style="5" customWidth="1"/>
    <col min="3789" max="3789" width="14.85546875" style="5" customWidth="1"/>
    <col min="3790" max="3790" width="12.5703125" style="5" customWidth="1"/>
    <col min="3791" max="3791" width="17.85546875" style="5" customWidth="1"/>
    <col min="3792" max="3792" width="12.5703125" style="5" customWidth="1"/>
    <col min="3793" max="3793" width="14.85546875" style="5" customWidth="1"/>
    <col min="3794" max="3794" width="12.5703125" style="5" customWidth="1"/>
    <col min="3795" max="3795" width="17.42578125" style="5" customWidth="1"/>
    <col min="3796" max="3796" width="12.5703125" style="5" customWidth="1"/>
    <col min="3797" max="3797" width="15" style="5" customWidth="1"/>
    <col min="3798" max="3798" width="12.5703125" style="5" customWidth="1"/>
    <col min="3799" max="3799" width="15.85546875" style="5" customWidth="1"/>
    <col min="3800" max="3800" width="12.5703125" style="5" customWidth="1"/>
    <col min="3801" max="3801" width="13.5703125" style="5" customWidth="1"/>
    <col min="3802" max="3802" width="12.5703125" style="5" customWidth="1"/>
    <col min="3803" max="3803" width="15.85546875" style="5" customWidth="1"/>
    <col min="3804" max="3804" width="12.140625" style="5" customWidth="1"/>
    <col min="3805" max="3805" width="14.7109375" style="5" customWidth="1"/>
    <col min="3806" max="3806" width="12.140625" style="5" customWidth="1"/>
    <col min="3807" max="3807" width="15" style="5" customWidth="1"/>
    <col min="3808" max="3808" width="16.140625" style="5" customWidth="1"/>
    <col min="3809" max="4037" width="11.42578125" style="5"/>
    <col min="4038" max="4038" width="9" style="5" customWidth="1"/>
    <col min="4039" max="4039" width="50" style="5" customWidth="1"/>
    <col min="4040" max="4040" width="7.140625" style="5" customWidth="1"/>
    <col min="4041" max="4041" width="10" style="5" customWidth="1"/>
    <col min="4042" max="4042" width="9.85546875" style="5" customWidth="1"/>
    <col min="4043" max="4043" width="16" style="5" customWidth="1"/>
    <col min="4044" max="4044" width="12.5703125" style="5" customWidth="1"/>
    <col min="4045" max="4045" width="14.85546875" style="5" customWidth="1"/>
    <col min="4046" max="4046" width="12.5703125" style="5" customWidth="1"/>
    <col min="4047" max="4047" width="17.85546875" style="5" customWidth="1"/>
    <col min="4048" max="4048" width="12.5703125" style="5" customWidth="1"/>
    <col min="4049" max="4049" width="14.85546875" style="5" customWidth="1"/>
    <col min="4050" max="4050" width="12.5703125" style="5" customWidth="1"/>
    <col min="4051" max="4051" width="17.42578125" style="5" customWidth="1"/>
    <col min="4052" max="4052" width="12.5703125" style="5" customWidth="1"/>
    <col min="4053" max="4053" width="15" style="5" customWidth="1"/>
    <col min="4054" max="4054" width="12.5703125" style="5" customWidth="1"/>
    <col min="4055" max="4055" width="15.85546875" style="5" customWidth="1"/>
    <col min="4056" max="4056" width="12.5703125" style="5" customWidth="1"/>
    <col min="4057" max="4057" width="13.5703125" style="5" customWidth="1"/>
    <col min="4058" max="4058" width="12.5703125" style="5" customWidth="1"/>
    <col min="4059" max="4059" width="15.85546875" style="5" customWidth="1"/>
    <col min="4060" max="4060" width="12.140625" style="5" customWidth="1"/>
    <col min="4061" max="4061" width="14.7109375" style="5" customWidth="1"/>
    <col min="4062" max="4062" width="12.140625" style="5" customWidth="1"/>
    <col min="4063" max="4063" width="15" style="5" customWidth="1"/>
    <col min="4064" max="4064" width="16.140625" style="5" customWidth="1"/>
    <col min="4065" max="4293" width="11.42578125" style="5"/>
    <col min="4294" max="4294" width="9" style="5" customWidth="1"/>
    <col min="4295" max="4295" width="50" style="5" customWidth="1"/>
    <col min="4296" max="4296" width="7.140625" style="5" customWidth="1"/>
    <col min="4297" max="4297" width="10" style="5" customWidth="1"/>
    <col min="4298" max="4298" width="9.85546875" style="5" customWidth="1"/>
    <col min="4299" max="4299" width="16" style="5" customWidth="1"/>
    <col min="4300" max="4300" width="12.5703125" style="5" customWidth="1"/>
    <col min="4301" max="4301" width="14.85546875" style="5" customWidth="1"/>
    <col min="4302" max="4302" width="12.5703125" style="5" customWidth="1"/>
    <col min="4303" max="4303" width="17.85546875" style="5" customWidth="1"/>
    <col min="4304" max="4304" width="12.5703125" style="5" customWidth="1"/>
    <col min="4305" max="4305" width="14.85546875" style="5" customWidth="1"/>
    <col min="4306" max="4306" width="12.5703125" style="5" customWidth="1"/>
    <col min="4307" max="4307" width="17.42578125" style="5" customWidth="1"/>
    <col min="4308" max="4308" width="12.5703125" style="5" customWidth="1"/>
    <col min="4309" max="4309" width="15" style="5" customWidth="1"/>
    <col min="4310" max="4310" width="12.5703125" style="5" customWidth="1"/>
    <col min="4311" max="4311" width="15.85546875" style="5" customWidth="1"/>
    <col min="4312" max="4312" width="12.5703125" style="5" customWidth="1"/>
    <col min="4313" max="4313" width="13.5703125" style="5" customWidth="1"/>
    <col min="4314" max="4314" width="12.5703125" style="5" customWidth="1"/>
    <col min="4315" max="4315" width="15.85546875" style="5" customWidth="1"/>
    <col min="4316" max="4316" width="12.140625" style="5" customWidth="1"/>
    <col min="4317" max="4317" width="14.7109375" style="5" customWidth="1"/>
    <col min="4318" max="4318" width="12.140625" style="5" customWidth="1"/>
    <col min="4319" max="4319" width="15" style="5" customWidth="1"/>
    <col min="4320" max="4320" width="16.140625" style="5" customWidth="1"/>
    <col min="4321" max="4549" width="11.42578125" style="5"/>
    <col min="4550" max="4550" width="9" style="5" customWidth="1"/>
    <col min="4551" max="4551" width="50" style="5" customWidth="1"/>
    <col min="4552" max="4552" width="7.140625" style="5" customWidth="1"/>
    <col min="4553" max="4553" width="10" style="5" customWidth="1"/>
    <col min="4554" max="4554" width="9.85546875" style="5" customWidth="1"/>
    <col min="4555" max="4555" width="16" style="5" customWidth="1"/>
    <col min="4556" max="4556" width="12.5703125" style="5" customWidth="1"/>
    <col min="4557" max="4557" width="14.85546875" style="5" customWidth="1"/>
    <col min="4558" max="4558" width="12.5703125" style="5" customWidth="1"/>
    <col min="4559" max="4559" width="17.85546875" style="5" customWidth="1"/>
    <col min="4560" max="4560" width="12.5703125" style="5" customWidth="1"/>
    <col min="4561" max="4561" width="14.85546875" style="5" customWidth="1"/>
    <col min="4562" max="4562" width="12.5703125" style="5" customWidth="1"/>
    <col min="4563" max="4563" width="17.42578125" style="5" customWidth="1"/>
    <col min="4564" max="4564" width="12.5703125" style="5" customWidth="1"/>
    <col min="4565" max="4565" width="15" style="5" customWidth="1"/>
    <col min="4566" max="4566" width="12.5703125" style="5" customWidth="1"/>
    <col min="4567" max="4567" width="15.85546875" style="5" customWidth="1"/>
    <col min="4568" max="4568" width="12.5703125" style="5" customWidth="1"/>
    <col min="4569" max="4569" width="13.5703125" style="5" customWidth="1"/>
    <col min="4570" max="4570" width="12.5703125" style="5" customWidth="1"/>
    <col min="4571" max="4571" width="15.85546875" style="5" customWidth="1"/>
    <col min="4572" max="4572" width="12.140625" style="5" customWidth="1"/>
    <col min="4573" max="4573" width="14.7109375" style="5" customWidth="1"/>
    <col min="4574" max="4574" width="12.140625" style="5" customWidth="1"/>
    <col min="4575" max="4575" width="15" style="5" customWidth="1"/>
    <col min="4576" max="4576" width="16.140625" style="5" customWidth="1"/>
    <col min="4577" max="4805" width="11.42578125" style="5"/>
    <col min="4806" max="4806" width="9" style="5" customWidth="1"/>
    <col min="4807" max="4807" width="50" style="5" customWidth="1"/>
    <col min="4808" max="4808" width="7.140625" style="5" customWidth="1"/>
    <col min="4809" max="4809" width="10" style="5" customWidth="1"/>
    <col min="4810" max="4810" width="9.85546875" style="5" customWidth="1"/>
    <col min="4811" max="4811" width="16" style="5" customWidth="1"/>
    <col min="4812" max="4812" width="12.5703125" style="5" customWidth="1"/>
    <col min="4813" max="4813" width="14.85546875" style="5" customWidth="1"/>
    <col min="4814" max="4814" width="12.5703125" style="5" customWidth="1"/>
    <col min="4815" max="4815" width="17.85546875" style="5" customWidth="1"/>
    <col min="4816" max="4816" width="12.5703125" style="5" customWidth="1"/>
    <col min="4817" max="4817" width="14.85546875" style="5" customWidth="1"/>
    <col min="4818" max="4818" width="12.5703125" style="5" customWidth="1"/>
    <col min="4819" max="4819" width="17.42578125" style="5" customWidth="1"/>
    <col min="4820" max="4820" width="12.5703125" style="5" customWidth="1"/>
    <col min="4821" max="4821" width="15" style="5" customWidth="1"/>
    <col min="4822" max="4822" width="12.5703125" style="5" customWidth="1"/>
    <col min="4823" max="4823" width="15.85546875" style="5" customWidth="1"/>
    <col min="4824" max="4824" width="12.5703125" style="5" customWidth="1"/>
    <col min="4825" max="4825" width="13.5703125" style="5" customWidth="1"/>
    <col min="4826" max="4826" width="12.5703125" style="5" customWidth="1"/>
    <col min="4827" max="4827" width="15.85546875" style="5" customWidth="1"/>
    <col min="4828" max="4828" width="12.140625" style="5" customWidth="1"/>
    <col min="4829" max="4829" width="14.7109375" style="5" customWidth="1"/>
    <col min="4830" max="4830" width="12.140625" style="5" customWidth="1"/>
    <col min="4831" max="4831" width="15" style="5" customWidth="1"/>
    <col min="4832" max="4832" width="16.140625" style="5" customWidth="1"/>
    <col min="4833" max="5061" width="11.42578125" style="5"/>
    <col min="5062" max="5062" width="9" style="5" customWidth="1"/>
    <col min="5063" max="5063" width="50" style="5" customWidth="1"/>
    <col min="5064" max="5064" width="7.140625" style="5" customWidth="1"/>
    <col min="5065" max="5065" width="10" style="5" customWidth="1"/>
    <col min="5066" max="5066" width="9.85546875" style="5" customWidth="1"/>
    <col min="5067" max="5067" width="16" style="5" customWidth="1"/>
    <col min="5068" max="5068" width="12.5703125" style="5" customWidth="1"/>
    <col min="5069" max="5069" width="14.85546875" style="5" customWidth="1"/>
    <col min="5070" max="5070" width="12.5703125" style="5" customWidth="1"/>
    <col min="5071" max="5071" width="17.85546875" style="5" customWidth="1"/>
    <col min="5072" max="5072" width="12.5703125" style="5" customWidth="1"/>
    <col min="5073" max="5073" width="14.85546875" style="5" customWidth="1"/>
    <col min="5074" max="5074" width="12.5703125" style="5" customWidth="1"/>
    <col min="5075" max="5075" width="17.42578125" style="5" customWidth="1"/>
    <col min="5076" max="5076" width="12.5703125" style="5" customWidth="1"/>
    <col min="5077" max="5077" width="15" style="5" customWidth="1"/>
    <col min="5078" max="5078" width="12.5703125" style="5" customWidth="1"/>
    <col min="5079" max="5079" width="15.85546875" style="5" customWidth="1"/>
    <col min="5080" max="5080" width="12.5703125" style="5" customWidth="1"/>
    <col min="5081" max="5081" width="13.5703125" style="5" customWidth="1"/>
    <col min="5082" max="5082" width="12.5703125" style="5" customWidth="1"/>
    <col min="5083" max="5083" width="15.85546875" style="5" customWidth="1"/>
    <col min="5084" max="5084" width="12.140625" style="5" customWidth="1"/>
    <col min="5085" max="5085" width="14.7109375" style="5" customWidth="1"/>
    <col min="5086" max="5086" width="12.140625" style="5" customWidth="1"/>
    <col min="5087" max="5087" width="15" style="5" customWidth="1"/>
    <col min="5088" max="5088" width="16.140625" style="5" customWidth="1"/>
    <col min="5089" max="5317" width="11.42578125" style="5"/>
    <col min="5318" max="5318" width="9" style="5" customWidth="1"/>
    <col min="5319" max="5319" width="50" style="5" customWidth="1"/>
    <col min="5320" max="5320" width="7.140625" style="5" customWidth="1"/>
    <col min="5321" max="5321" width="10" style="5" customWidth="1"/>
    <col min="5322" max="5322" width="9.85546875" style="5" customWidth="1"/>
    <col min="5323" max="5323" width="16" style="5" customWidth="1"/>
    <col min="5324" max="5324" width="12.5703125" style="5" customWidth="1"/>
    <col min="5325" max="5325" width="14.85546875" style="5" customWidth="1"/>
    <col min="5326" max="5326" width="12.5703125" style="5" customWidth="1"/>
    <col min="5327" max="5327" width="17.85546875" style="5" customWidth="1"/>
    <col min="5328" max="5328" width="12.5703125" style="5" customWidth="1"/>
    <col min="5329" max="5329" width="14.85546875" style="5" customWidth="1"/>
    <col min="5330" max="5330" width="12.5703125" style="5" customWidth="1"/>
    <col min="5331" max="5331" width="17.42578125" style="5" customWidth="1"/>
    <col min="5332" max="5332" width="12.5703125" style="5" customWidth="1"/>
    <col min="5333" max="5333" width="15" style="5" customWidth="1"/>
    <col min="5334" max="5334" width="12.5703125" style="5" customWidth="1"/>
    <col min="5335" max="5335" width="15.85546875" style="5" customWidth="1"/>
    <col min="5336" max="5336" width="12.5703125" style="5" customWidth="1"/>
    <col min="5337" max="5337" width="13.5703125" style="5" customWidth="1"/>
    <col min="5338" max="5338" width="12.5703125" style="5" customWidth="1"/>
    <col min="5339" max="5339" width="15.85546875" style="5" customWidth="1"/>
    <col min="5340" max="5340" width="12.140625" style="5" customWidth="1"/>
    <col min="5341" max="5341" width="14.7109375" style="5" customWidth="1"/>
    <col min="5342" max="5342" width="12.140625" style="5" customWidth="1"/>
    <col min="5343" max="5343" width="15" style="5" customWidth="1"/>
    <col min="5344" max="5344" width="16.140625" style="5" customWidth="1"/>
    <col min="5345" max="5573" width="11.42578125" style="5"/>
    <col min="5574" max="5574" width="9" style="5" customWidth="1"/>
    <col min="5575" max="5575" width="50" style="5" customWidth="1"/>
    <col min="5576" max="5576" width="7.140625" style="5" customWidth="1"/>
    <col min="5577" max="5577" width="10" style="5" customWidth="1"/>
    <col min="5578" max="5578" width="9.85546875" style="5" customWidth="1"/>
    <col min="5579" max="5579" width="16" style="5" customWidth="1"/>
    <col min="5580" max="5580" width="12.5703125" style="5" customWidth="1"/>
    <col min="5581" max="5581" width="14.85546875" style="5" customWidth="1"/>
    <col min="5582" max="5582" width="12.5703125" style="5" customWidth="1"/>
    <col min="5583" max="5583" width="17.85546875" style="5" customWidth="1"/>
    <col min="5584" max="5584" width="12.5703125" style="5" customWidth="1"/>
    <col min="5585" max="5585" width="14.85546875" style="5" customWidth="1"/>
    <col min="5586" max="5586" width="12.5703125" style="5" customWidth="1"/>
    <col min="5587" max="5587" width="17.42578125" style="5" customWidth="1"/>
    <col min="5588" max="5588" width="12.5703125" style="5" customWidth="1"/>
    <col min="5589" max="5589" width="15" style="5" customWidth="1"/>
    <col min="5590" max="5590" width="12.5703125" style="5" customWidth="1"/>
    <col min="5591" max="5591" width="15.85546875" style="5" customWidth="1"/>
    <col min="5592" max="5592" width="12.5703125" style="5" customWidth="1"/>
    <col min="5593" max="5593" width="13.5703125" style="5" customWidth="1"/>
    <col min="5594" max="5594" width="12.5703125" style="5" customWidth="1"/>
    <col min="5595" max="5595" width="15.85546875" style="5" customWidth="1"/>
    <col min="5596" max="5596" width="12.140625" style="5" customWidth="1"/>
    <col min="5597" max="5597" width="14.7109375" style="5" customWidth="1"/>
    <col min="5598" max="5598" width="12.140625" style="5" customWidth="1"/>
    <col min="5599" max="5599" width="15" style="5" customWidth="1"/>
    <col min="5600" max="5600" width="16.140625" style="5" customWidth="1"/>
    <col min="5601" max="5829" width="11.42578125" style="5"/>
    <col min="5830" max="5830" width="9" style="5" customWidth="1"/>
    <col min="5831" max="5831" width="50" style="5" customWidth="1"/>
    <col min="5832" max="5832" width="7.140625" style="5" customWidth="1"/>
    <col min="5833" max="5833" width="10" style="5" customWidth="1"/>
    <col min="5834" max="5834" width="9.85546875" style="5" customWidth="1"/>
    <col min="5835" max="5835" width="16" style="5" customWidth="1"/>
    <col min="5836" max="5836" width="12.5703125" style="5" customWidth="1"/>
    <col min="5837" max="5837" width="14.85546875" style="5" customWidth="1"/>
    <col min="5838" max="5838" width="12.5703125" style="5" customWidth="1"/>
    <col min="5839" max="5839" width="17.85546875" style="5" customWidth="1"/>
    <col min="5840" max="5840" width="12.5703125" style="5" customWidth="1"/>
    <col min="5841" max="5841" width="14.85546875" style="5" customWidth="1"/>
    <col min="5842" max="5842" width="12.5703125" style="5" customWidth="1"/>
    <col min="5843" max="5843" width="17.42578125" style="5" customWidth="1"/>
    <col min="5844" max="5844" width="12.5703125" style="5" customWidth="1"/>
    <col min="5845" max="5845" width="15" style="5" customWidth="1"/>
    <col min="5846" max="5846" width="12.5703125" style="5" customWidth="1"/>
    <col min="5847" max="5847" width="15.85546875" style="5" customWidth="1"/>
    <col min="5848" max="5848" width="12.5703125" style="5" customWidth="1"/>
    <col min="5849" max="5849" width="13.5703125" style="5" customWidth="1"/>
    <col min="5850" max="5850" width="12.5703125" style="5" customWidth="1"/>
    <col min="5851" max="5851" width="15.85546875" style="5" customWidth="1"/>
    <col min="5852" max="5852" width="12.140625" style="5" customWidth="1"/>
    <col min="5853" max="5853" width="14.7109375" style="5" customWidth="1"/>
    <col min="5854" max="5854" width="12.140625" style="5" customWidth="1"/>
    <col min="5855" max="5855" width="15" style="5" customWidth="1"/>
    <col min="5856" max="5856" width="16.140625" style="5" customWidth="1"/>
    <col min="5857" max="6085" width="11.42578125" style="5"/>
    <col min="6086" max="6086" width="9" style="5" customWidth="1"/>
    <col min="6087" max="6087" width="50" style="5" customWidth="1"/>
    <col min="6088" max="6088" width="7.140625" style="5" customWidth="1"/>
    <col min="6089" max="6089" width="10" style="5" customWidth="1"/>
    <col min="6090" max="6090" width="9.85546875" style="5" customWidth="1"/>
    <col min="6091" max="6091" width="16" style="5" customWidth="1"/>
    <col min="6092" max="6092" width="12.5703125" style="5" customWidth="1"/>
    <col min="6093" max="6093" width="14.85546875" style="5" customWidth="1"/>
    <col min="6094" max="6094" width="12.5703125" style="5" customWidth="1"/>
    <col min="6095" max="6095" width="17.85546875" style="5" customWidth="1"/>
    <col min="6096" max="6096" width="12.5703125" style="5" customWidth="1"/>
    <col min="6097" max="6097" width="14.85546875" style="5" customWidth="1"/>
    <col min="6098" max="6098" width="12.5703125" style="5" customWidth="1"/>
    <col min="6099" max="6099" width="17.42578125" style="5" customWidth="1"/>
    <col min="6100" max="6100" width="12.5703125" style="5" customWidth="1"/>
    <col min="6101" max="6101" width="15" style="5" customWidth="1"/>
    <col min="6102" max="6102" width="12.5703125" style="5" customWidth="1"/>
    <col min="6103" max="6103" width="15.85546875" style="5" customWidth="1"/>
    <col min="6104" max="6104" width="12.5703125" style="5" customWidth="1"/>
    <col min="6105" max="6105" width="13.5703125" style="5" customWidth="1"/>
    <col min="6106" max="6106" width="12.5703125" style="5" customWidth="1"/>
    <col min="6107" max="6107" width="15.85546875" style="5" customWidth="1"/>
    <col min="6108" max="6108" width="12.140625" style="5" customWidth="1"/>
    <col min="6109" max="6109" width="14.7109375" style="5" customWidth="1"/>
    <col min="6110" max="6110" width="12.140625" style="5" customWidth="1"/>
    <col min="6111" max="6111" width="15" style="5" customWidth="1"/>
    <col min="6112" max="6112" width="16.140625" style="5" customWidth="1"/>
    <col min="6113" max="6341" width="11.42578125" style="5"/>
    <col min="6342" max="6342" width="9" style="5" customWidth="1"/>
    <col min="6343" max="6343" width="50" style="5" customWidth="1"/>
    <col min="6344" max="6344" width="7.140625" style="5" customWidth="1"/>
    <col min="6345" max="6345" width="10" style="5" customWidth="1"/>
    <col min="6346" max="6346" width="9.85546875" style="5" customWidth="1"/>
    <col min="6347" max="6347" width="16" style="5" customWidth="1"/>
    <col min="6348" max="6348" width="12.5703125" style="5" customWidth="1"/>
    <col min="6349" max="6349" width="14.85546875" style="5" customWidth="1"/>
    <col min="6350" max="6350" width="12.5703125" style="5" customWidth="1"/>
    <col min="6351" max="6351" width="17.85546875" style="5" customWidth="1"/>
    <col min="6352" max="6352" width="12.5703125" style="5" customWidth="1"/>
    <col min="6353" max="6353" width="14.85546875" style="5" customWidth="1"/>
    <col min="6354" max="6354" width="12.5703125" style="5" customWidth="1"/>
    <col min="6355" max="6355" width="17.42578125" style="5" customWidth="1"/>
    <col min="6356" max="6356" width="12.5703125" style="5" customWidth="1"/>
    <col min="6357" max="6357" width="15" style="5" customWidth="1"/>
    <col min="6358" max="6358" width="12.5703125" style="5" customWidth="1"/>
    <col min="6359" max="6359" width="15.85546875" style="5" customWidth="1"/>
    <col min="6360" max="6360" width="12.5703125" style="5" customWidth="1"/>
    <col min="6361" max="6361" width="13.5703125" style="5" customWidth="1"/>
    <col min="6362" max="6362" width="12.5703125" style="5" customWidth="1"/>
    <col min="6363" max="6363" width="15.85546875" style="5" customWidth="1"/>
    <col min="6364" max="6364" width="12.140625" style="5" customWidth="1"/>
    <col min="6365" max="6365" width="14.7109375" style="5" customWidth="1"/>
    <col min="6366" max="6366" width="12.140625" style="5" customWidth="1"/>
    <col min="6367" max="6367" width="15" style="5" customWidth="1"/>
    <col min="6368" max="6368" width="16.140625" style="5" customWidth="1"/>
    <col min="6369" max="6597" width="11.42578125" style="5"/>
    <col min="6598" max="6598" width="9" style="5" customWidth="1"/>
    <col min="6599" max="6599" width="50" style="5" customWidth="1"/>
    <col min="6600" max="6600" width="7.140625" style="5" customWidth="1"/>
    <col min="6601" max="6601" width="10" style="5" customWidth="1"/>
    <col min="6602" max="6602" width="9.85546875" style="5" customWidth="1"/>
    <col min="6603" max="6603" width="16" style="5" customWidth="1"/>
    <col min="6604" max="6604" width="12.5703125" style="5" customWidth="1"/>
    <col min="6605" max="6605" width="14.85546875" style="5" customWidth="1"/>
    <col min="6606" max="6606" width="12.5703125" style="5" customWidth="1"/>
    <col min="6607" max="6607" width="17.85546875" style="5" customWidth="1"/>
    <col min="6608" max="6608" width="12.5703125" style="5" customWidth="1"/>
    <col min="6609" max="6609" width="14.85546875" style="5" customWidth="1"/>
    <col min="6610" max="6610" width="12.5703125" style="5" customWidth="1"/>
    <col min="6611" max="6611" width="17.42578125" style="5" customWidth="1"/>
    <col min="6612" max="6612" width="12.5703125" style="5" customWidth="1"/>
    <col min="6613" max="6613" width="15" style="5" customWidth="1"/>
    <col min="6614" max="6614" width="12.5703125" style="5" customWidth="1"/>
    <col min="6615" max="6615" width="15.85546875" style="5" customWidth="1"/>
    <col min="6616" max="6616" width="12.5703125" style="5" customWidth="1"/>
    <col min="6617" max="6617" width="13.5703125" style="5" customWidth="1"/>
    <col min="6618" max="6618" width="12.5703125" style="5" customWidth="1"/>
    <col min="6619" max="6619" width="15.85546875" style="5" customWidth="1"/>
    <col min="6620" max="6620" width="12.140625" style="5" customWidth="1"/>
    <col min="6621" max="6621" width="14.7109375" style="5" customWidth="1"/>
    <col min="6622" max="6622" width="12.140625" style="5" customWidth="1"/>
    <col min="6623" max="6623" width="15" style="5" customWidth="1"/>
    <col min="6624" max="6624" width="16.140625" style="5" customWidth="1"/>
    <col min="6625" max="6853" width="11.42578125" style="5"/>
    <col min="6854" max="6854" width="9" style="5" customWidth="1"/>
    <col min="6855" max="6855" width="50" style="5" customWidth="1"/>
    <col min="6856" max="6856" width="7.140625" style="5" customWidth="1"/>
    <col min="6857" max="6857" width="10" style="5" customWidth="1"/>
    <col min="6858" max="6858" width="9.85546875" style="5" customWidth="1"/>
    <col min="6859" max="6859" width="16" style="5" customWidth="1"/>
    <col min="6860" max="6860" width="12.5703125" style="5" customWidth="1"/>
    <col min="6861" max="6861" width="14.85546875" style="5" customWidth="1"/>
    <col min="6862" max="6862" width="12.5703125" style="5" customWidth="1"/>
    <col min="6863" max="6863" width="17.85546875" style="5" customWidth="1"/>
    <col min="6864" max="6864" width="12.5703125" style="5" customWidth="1"/>
    <col min="6865" max="6865" width="14.85546875" style="5" customWidth="1"/>
    <col min="6866" max="6866" width="12.5703125" style="5" customWidth="1"/>
    <col min="6867" max="6867" width="17.42578125" style="5" customWidth="1"/>
    <col min="6868" max="6868" width="12.5703125" style="5" customWidth="1"/>
    <col min="6869" max="6869" width="15" style="5" customWidth="1"/>
    <col min="6870" max="6870" width="12.5703125" style="5" customWidth="1"/>
    <col min="6871" max="6871" width="15.85546875" style="5" customWidth="1"/>
    <col min="6872" max="6872" width="12.5703125" style="5" customWidth="1"/>
    <col min="6873" max="6873" width="13.5703125" style="5" customWidth="1"/>
    <col min="6874" max="6874" width="12.5703125" style="5" customWidth="1"/>
    <col min="6875" max="6875" width="15.85546875" style="5" customWidth="1"/>
    <col min="6876" max="6876" width="12.140625" style="5" customWidth="1"/>
    <col min="6877" max="6877" width="14.7109375" style="5" customWidth="1"/>
    <col min="6878" max="6878" width="12.140625" style="5" customWidth="1"/>
    <col min="6879" max="6879" width="15" style="5" customWidth="1"/>
    <col min="6880" max="6880" width="16.140625" style="5" customWidth="1"/>
    <col min="6881" max="7109" width="11.42578125" style="5"/>
    <col min="7110" max="7110" width="9" style="5" customWidth="1"/>
    <col min="7111" max="7111" width="50" style="5" customWidth="1"/>
    <col min="7112" max="7112" width="7.140625" style="5" customWidth="1"/>
    <col min="7113" max="7113" width="10" style="5" customWidth="1"/>
    <col min="7114" max="7114" width="9.85546875" style="5" customWidth="1"/>
    <col min="7115" max="7115" width="16" style="5" customWidth="1"/>
    <col min="7116" max="7116" width="12.5703125" style="5" customWidth="1"/>
    <col min="7117" max="7117" width="14.85546875" style="5" customWidth="1"/>
    <col min="7118" max="7118" width="12.5703125" style="5" customWidth="1"/>
    <col min="7119" max="7119" width="17.85546875" style="5" customWidth="1"/>
    <col min="7120" max="7120" width="12.5703125" style="5" customWidth="1"/>
    <col min="7121" max="7121" width="14.85546875" style="5" customWidth="1"/>
    <col min="7122" max="7122" width="12.5703125" style="5" customWidth="1"/>
    <col min="7123" max="7123" width="17.42578125" style="5" customWidth="1"/>
    <col min="7124" max="7124" width="12.5703125" style="5" customWidth="1"/>
    <col min="7125" max="7125" width="15" style="5" customWidth="1"/>
    <col min="7126" max="7126" width="12.5703125" style="5" customWidth="1"/>
    <col min="7127" max="7127" width="15.85546875" style="5" customWidth="1"/>
    <col min="7128" max="7128" width="12.5703125" style="5" customWidth="1"/>
    <col min="7129" max="7129" width="13.5703125" style="5" customWidth="1"/>
    <col min="7130" max="7130" width="12.5703125" style="5" customWidth="1"/>
    <col min="7131" max="7131" width="15.85546875" style="5" customWidth="1"/>
    <col min="7132" max="7132" width="12.140625" style="5" customWidth="1"/>
    <col min="7133" max="7133" width="14.7109375" style="5" customWidth="1"/>
    <col min="7134" max="7134" width="12.140625" style="5" customWidth="1"/>
    <col min="7135" max="7135" width="15" style="5" customWidth="1"/>
    <col min="7136" max="7136" width="16.140625" style="5" customWidth="1"/>
    <col min="7137" max="7365" width="11.42578125" style="5"/>
    <col min="7366" max="7366" width="9" style="5" customWidth="1"/>
    <col min="7367" max="7367" width="50" style="5" customWidth="1"/>
    <col min="7368" max="7368" width="7.140625" style="5" customWidth="1"/>
    <col min="7369" max="7369" width="10" style="5" customWidth="1"/>
    <col min="7370" max="7370" width="9.85546875" style="5" customWidth="1"/>
    <col min="7371" max="7371" width="16" style="5" customWidth="1"/>
    <col min="7372" max="7372" width="12.5703125" style="5" customWidth="1"/>
    <col min="7373" max="7373" width="14.85546875" style="5" customWidth="1"/>
    <col min="7374" max="7374" width="12.5703125" style="5" customWidth="1"/>
    <col min="7375" max="7375" width="17.85546875" style="5" customWidth="1"/>
    <col min="7376" max="7376" width="12.5703125" style="5" customWidth="1"/>
    <col min="7377" max="7377" width="14.85546875" style="5" customWidth="1"/>
    <col min="7378" max="7378" width="12.5703125" style="5" customWidth="1"/>
    <col min="7379" max="7379" width="17.42578125" style="5" customWidth="1"/>
    <col min="7380" max="7380" width="12.5703125" style="5" customWidth="1"/>
    <col min="7381" max="7381" width="15" style="5" customWidth="1"/>
    <col min="7382" max="7382" width="12.5703125" style="5" customWidth="1"/>
    <col min="7383" max="7383" width="15.85546875" style="5" customWidth="1"/>
    <col min="7384" max="7384" width="12.5703125" style="5" customWidth="1"/>
    <col min="7385" max="7385" width="13.5703125" style="5" customWidth="1"/>
    <col min="7386" max="7386" width="12.5703125" style="5" customWidth="1"/>
    <col min="7387" max="7387" width="15.85546875" style="5" customWidth="1"/>
    <col min="7388" max="7388" width="12.140625" style="5" customWidth="1"/>
    <col min="7389" max="7389" width="14.7109375" style="5" customWidth="1"/>
    <col min="7390" max="7390" width="12.140625" style="5" customWidth="1"/>
    <col min="7391" max="7391" width="15" style="5" customWidth="1"/>
    <col min="7392" max="7392" width="16.140625" style="5" customWidth="1"/>
    <col min="7393" max="7621" width="11.42578125" style="5"/>
    <col min="7622" max="7622" width="9" style="5" customWidth="1"/>
    <col min="7623" max="7623" width="50" style="5" customWidth="1"/>
    <col min="7624" max="7624" width="7.140625" style="5" customWidth="1"/>
    <col min="7625" max="7625" width="10" style="5" customWidth="1"/>
    <col min="7626" max="7626" width="9.85546875" style="5" customWidth="1"/>
    <col min="7627" max="7627" width="16" style="5" customWidth="1"/>
    <col min="7628" max="7628" width="12.5703125" style="5" customWidth="1"/>
    <col min="7629" max="7629" width="14.85546875" style="5" customWidth="1"/>
    <col min="7630" max="7630" width="12.5703125" style="5" customWidth="1"/>
    <col min="7631" max="7631" width="17.85546875" style="5" customWidth="1"/>
    <col min="7632" max="7632" width="12.5703125" style="5" customWidth="1"/>
    <col min="7633" max="7633" width="14.85546875" style="5" customWidth="1"/>
    <col min="7634" max="7634" width="12.5703125" style="5" customWidth="1"/>
    <col min="7635" max="7635" width="17.42578125" style="5" customWidth="1"/>
    <col min="7636" max="7636" width="12.5703125" style="5" customWidth="1"/>
    <col min="7637" max="7637" width="15" style="5" customWidth="1"/>
    <col min="7638" max="7638" width="12.5703125" style="5" customWidth="1"/>
    <col min="7639" max="7639" width="15.85546875" style="5" customWidth="1"/>
    <col min="7640" max="7640" width="12.5703125" style="5" customWidth="1"/>
    <col min="7641" max="7641" width="13.5703125" style="5" customWidth="1"/>
    <col min="7642" max="7642" width="12.5703125" style="5" customWidth="1"/>
    <col min="7643" max="7643" width="15.85546875" style="5" customWidth="1"/>
    <col min="7644" max="7644" width="12.140625" style="5" customWidth="1"/>
    <col min="7645" max="7645" width="14.7109375" style="5" customWidth="1"/>
    <col min="7646" max="7646" width="12.140625" style="5" customWidth="1"/>
    <col min="7647" max="7647" width="15" style="5" customWidth="1"/>
    <col min="7648" max="7648" width="16.140625" style="5" customWidth="1"/>
    <col min="7649" max="7877" width="11.42578125" style="5"/>
    <col min="7878" max="7878" width="9" style="5" customWidth="1"/>
    <col min="7879" max="7879" width="50" style="5" customWidth="1"/>
    <col min="7880" max="7880" width="7.140625" style="5" customWidth="1"/>
    <col min="7881" max="7881" width="10" style="5" customWidth="1"/>
    <col min="7882" max="7882" width="9.85546875" style="5" customWidth="1"/>
    <col min="7883" max="7883" width="16" style="5" customWidth="1"/>
    <col min="7884" max="7884" width="12.5703125" style="5" customWidth="1"/>
    <col min="7885" max="7885" width="14.85546875" style="5" customWidth="1"/>
    <col min="7886" max="7886" width="12.5703125" style="5" customWidth="1"/>
    <col min="7887" max="7887" width="17.85546875" style="5" customWidth="1"/>
    <col min="7888" max="7888" width="12.5703125" style="5" customWidth="1"/>
    <col min="7889" max="7889" width="14.85546875" style="5" customWidth="1"/>
    <col min="7890" max="7890" width="12.5703125" style="5" customWidth="1"/>
    <col min="7891" max="7891" width="17.42578125" style="5" customWidth="1"/>
    <col min="7892" max="7892" width="12.5703125" style="5" customWidth="1"/>
    <col min="7893" max="7893" width="15" style="5" customWidth="1"/>
    <col min="7894" max="7894" width="12.5703125" style="5" customWidth="1"/>
    <col min="7895" max="7895" width="15.85546875" style="5" customWidth="1"/>
    <col min="7896" max="7896" width="12.5703125" style="5" customWidth="1"/>
    <col min="7897" max="7897" width="13.5703125" style="5" customWidth="1"/>
    <col min="7898" max="7898" width="12.5703125" style="5" customWidth="1"/>
    <col min="7899" max="7899" width="15.85546875" style="5" customWidth="1"/>
    <col min="7900" max="7900" width="12.140625" style="5" customWidth="1"/>
    <col min="7901" max="7901" width="14.7109375" style="5" customWidth="1"/>
    <col min="7902" max="7902" width="12.140625" style="5" customWidth="1"/>
    <col min="7903" max="7903" width="15" style="5" customWidth="1"/>
    <col min="7904" max="7904" width="16.140625" style="5" customWidth="1"/>
    <col min="7905" max="8133" width="11.42578125" style="5"/>
    <col min="8134" max="8134" width="9" style="5" customWidth="1"/>
    <col min="8135" max="8135" width="50" style="5" customWidth="1"/>
    <col min="8136" max="8136" width="7.140625" style="5" customWidth="1"/>
    <col min="8137" max="8137" width="10" style="5" customWidth="1"/>
    <col min="8138" max="8138" width="9.85546875" style="5" customWidth="1"/>
    <col min="8139" max="8139" width="16" style="5" customWidth="1"/>
    <col min="8140" max="8140" width="12.5703125" style="5" customWidth="1"/>
    <col min="8141" max="8141" width="14.85546875" style="5" customWidth="1"/>
    <col min="8142" max="8142" width="12.5703125" style="5" customWidth="1"/>
    <col min="8143" max="8143" width="17.85546875" style="5" customWidth="1"/>
    <col min="8144" max="8144" width="12.5703125" style="5" customWidth="1"/>
    <col min="8145" max="8145" width="14.85546875" style="5" customWidth="1"/>
    <col min="8146" max="8146" width="12.5703125" style="5" customWidth="1"/>
    <col min="8147" max="8147" width="17.42578125" style="5" customWidth="1"/>
    <col min="8148" max="8148" width="12.5703125" style="5" customWidth="1"/>
    <col min="8149" max="8149" width="15" style="5" customWidth="1"/>
    <col min="8150" max="8150" width="12.5703125" style="5" customWidth="1"/>
    <col min="8151" max="8151" width="15.85546875" style="5" customWidth="1"/>
    <col min="8152" max="8152" width="12.5703125" style="5" customWidth="1"/>
    <col min="8153" max="8153" width="13.5703125" style="5" customWidth="1"/>
    <col min="8154" max="8154" width="12.5703125" style="5" customWidth="1"/>
    <col min="8155" max="8155" width="15.85546875" style="5" customWidth="1"/>
    <col min="8156" max="8156" width="12.140625" style="5" customWidth="1"/>
    <col min="8157" max="8157" width="14.7109375" style="5" customWidth="1"/>
    <col min="8158" max="8158" width="12.140625" style="5" customWidth="1"/>
    <col min="8159" max="8159" width="15" style="5" customWidth="1"/>
    <col min="8160" max="8160" width="16.140625" style="5" customWidth="1"/>
    <col min="8161" max="8389" width="11.42578125" style="5"/>
    <col min="8390" max="8390" width="9" style="5" customWidth="1"/>
    <col min="8391" max="8391" width="50" style="5" customWidth="1"/>
    <col min="8392" max="8392" width="7.140625" style="5" customWidth="1"/>
    <col min="8393" max="8393" width="10" style="5" customWidth="1"/>
    <col min="8394" max="8394" width="9.85546875" style="5" customWidth="1"/>
    <col min="8395" max="8395" width="16" style="5" customWidth="1"/>
    <col min="8396" max="8396" width="12.5703125" style="5" customWidth="1"/>
    <col min="8397" max="8397" width="14.85546875" style="5" customWidth="1"/>
    <col min="8398" max="8398" width="12.5703125" style="5" customWidth="1"/>
    <col min="8399" max="8399" width="17.85546875" style="5" customWidth="1"/>
    <col min="8400" max="8400" width="12.5703125" style="5" customWidth="1"/>
    <col min="8401" max="8401" width="14.85546875" style="5" customWidth="1"/>
    <col min="8402" max="8402" width="12.5703125" style="5" customWidth="1"/>
    <col min="8403" max="8403" width="17.42578125" style="5" customWidth="1"/>
    <col min="8404" max="8404" width="12.5703125" style="5" customWidth="1"/>
    <col min="8405" max="8405" width="15" style="5" customWidth="1"/>
    <col min="8406" max="8406" width="12.5703125" style="5" customWidth="1"/>
    <col min="8407" max="8407" width="15.85546875" style="5" customWidth="1"/>
    <col min="8408" max="8408" width="12.5703125" style="5" customWidth="1"/>
    <col min="8409" max="8409" width="13.5703125" style="5" customWidth="1"/>
    <col min="8410" max="8410" width="12.5703125" style="5" customWidth="1"/>
    <col min="8411" max="8411" width="15.85546875" style="5" customWidth="1"/>
    <col min="8412" max="8412" width="12.140625" style="5" customWidth="1"/>
    <col min="8413" max="8413" width="14.7109375" style="5" customWidth="1"/>
    <col min="8414" max="8414" width="12.140625" style="5" customWidth="1"/>
    <col min="8415" max="8415" width="15" style="5" customWidth="1"/>
    <col min="8416" max="8416" width="16.140625" style="5" customWidth="1"/>
    <col min="8417" max="8645" width="11.42578125" style="5"/>
    <col min="8646" max="8646" width="9" style="5" customWidth="1"/>
    <col min="8647" max="8647" width="50" style="5" customWidth="1"/>
    <col min="8648" max="8648" width="7.140625" style="5" customWidth="1"/>
    <col min="8649" max="8649" width="10" style="5" customWidth="1"/>
    <col min="8650" max="8650" width="9.85546875" style="5" customWidth="1"/>
    <col min="8651" max="8651" width="16" style="5" customWidth="1"/>
    <col min="8652" max="8652" width="12.5703125" style="5" customWidth="1"/>
    <col min="8653" max="8653" width="14.85546875" style="5" customWidth="1"/>
    <col min="8654" max="8654" width="12.5703125" style="5" customWidth="1"/>
    <col min="8655" max="8655" width="17.85546875" style="5" customWidth="1"/>
    <col min="8656" max="8656" width="12.5703125" style="5" customWidth="1"/>
    <col min="8657" max="8657" width="14.85546875" style="5" customWidth="1"/>
    <col min="8658" max="8658" width="12.5703125" style="5" customWidth="1"/>
    <col min="8659" max="8659" width="17.42578125" style="5" customWidth="1"/>
    <col min="8660" max="8660" width="12.5703125" style="5" customWidth="1"/>
    <col min="8661" max="8661" width="15" style="5" customWidth="1"/>
    <col min="8662" max="8662" width="12.5703125" style="5" customWidth="1"/>
    <col min="8663" max="8663" width="15.85546875" style="5" customWidth="1"/>
    <col min="8664" max="8664" width="12.5703125" style="5" customWidth="1"/>
    <col min="8665" max="8665" width="13.5703125" style="5" customWidth="1"/>
    <col min="8666" max="8666" width="12.5703125" style="5" customWidth="1"/>
    <col min="8667" max="8667" width="15.85546875" style="5" customWidth="1"/>
    <col min="8668" max="8668" width="12.140625" style="5" customWidth="1"/>
    <col min="8669" max="8669" width="14.7109375" style="5" customWidth="1"/>
    <col min="8670" max="8670" width="12.140625" style="5" customWidth="1"/>
    <col min="8671" max="8671" width="15" style="5" customWidth="1"/>
    <col min="8672" max="8672" width="16.140625" style="5" customWidth="1"/>
    <col min="8673" max="8901" width="11.42578125" style="5"/>
    <col min="8902" max="8902" width="9" style="5" customWidth="1"/>
    <col min="8903" max="8903" width="50" style="5" customWidth="1"/>
    <col min="8904" max="8904" width="7.140625" style="5" customWidth="1"/>
    <col min="8905" max="8905" width="10" style="5" customWidth="1"/>
    <col min="8906" max="8906" width="9.85546875" style="5" customWidth="1"/>
    <col min="8907" max="8907" width="16" style="5" customWidth="1"/>
    <col min="8908" max="8908" width="12.5703125" style="5" customWidth="1"/>
    <col min="8909" max="8909" width="14.85546875" style="5" customWidth="1"/>
    <col min="8910" max="8910" width="12.5703125" style="5" customWidth="1"/>
    <col min="8911" max="8911" width="17.85546875" style="5" customWidth="1"/>
    <col min="8912" max="8912" width="12.5703125" style="5" customWidth="1"/>
    <col min="8913" max="8913" width="14.85546875" style="5" customWidth="1"/>
    <col min="8914" max="8914" width="12.5703125" style="5" customWidth="1"/>
    <col min="8915" max="8915" width="17.42578125" style="5" customWidth="1"/>
    <col min="8916" max="8916" width="12.5703125" style="5" customWidth="1"/>
    <col min="8917" max="8917" width="15" style="5" customWidth="1"/>
    <col min="8918" max="8918" width="12.5703125" style="5" customWidth="1"/>
    <col min="8919" max="8919" width="15.85546875" style="5" customWidth="1"/>
    <col min="8920" max="8920" width="12.5703125" style="5" customWidth="1"/>
    <col min="8921" max="8921" width="13.5703125" style="5" customWidth="1"/>
    <col min="8922" max="8922" width="12.5703125" style="5" customWidth="1"/>
    <col min="8923" max="8923" width="15.85546875" style="5" customWidth="1"/>
    <col min="8924" max="8924" width="12.140625" style="5" customWidth="1"/>
    <col min="8925" max="8925" width="14.7109375" style="5" customWidth="1"/>
    <col min="8926" max="8926" width="12.140625" style="5" customWidth="1"/>
    <col min="8927" max="8927" width="15" style="5" customWidth="1"/>
    <col min="8928" max="8928" width="16.140625" style="5" customWidth="1"/>
    <col min="8929" max="9157" width="11.42578125" style="5"/>
    <col min="9158" max="9158" width="9" style="5" customWidth="1"/>
    <col min="9159" max="9159" width="50" style="5" customWidth="1"/>
    <col min="9160" max="9160" width="7.140625" style="5" customWidth="1"/>
    <col min="9161" max="9161" width="10" style="5" customWidth="1"/>
    <col min="9162" max="9162" width="9.85546875" style="5" customWidth="1"/>
    <col min="9163" max="9163" width="16" style="5" customWidth="1"/>
    <col min="9164" max="9164" width="12.5703125" style="5" customWidth="1"/>
    <col min="9165" max="9165" width="14.85546875" style="5" customWidth="1"/>
    <col min="9166" max="9166" width="12.5703125" style="5" customWidth="1"/>
    <col min="9167" max="9167" width="17.85546875" style="5" customWidth="1"/>
    <col min="9168" max="9168" width="12.5703125" style="5" customWidth="1"/>
    <col min="9169" max="9169" width="14.85546875" style="5" customWidth="1"/>
    <col min="9170" max="9170" width="12.5703125" style="5" customWidth="1"/>
    <col min="9171" max="9171" width="17.42578125" style="5" customWidth="1"/>
    <col min="9172" max="9172" width="12.5703125" style="5" customWidth="1"/>
    <col min="9173" max="9173" width="15" style="5" customWidth="1"/>
    <col min="9174" max="9174" width="12.5703125" style="5" customWidth="1"/>
    <col min="9175" max="9175" width="15.85546875" style="5" customWidth="1"/>
    <col min="9176" max="9176" width="12.5703125" style="5" customWidth="1"/>
    <col min="9177" max="9177" width="13.5703125" style="5" customWidth="1"/>
    <col min="9178" max="9178" width="12.5703125" style="5" customWidth="1"/>
    <col min="9179" max="9179" width="15.85546875" style="5" customWidth="1"/>
    <col min="9180" max="9180" width="12.140625" style="5" customWidth="1"/>
    <col min="9181" max="9181" width="14.7109375" style="5" customWidth="1"/>
    <col min="9182" max="9182" width="12.140625" style="5" customWidth="1"/>
    <col min="9183" max="9183" width="15" style="5" customWidth="1"/>
    <col min="9184" max="9184" width="16.140625" style="5" customWidth="1"/>
    <col min="9185" max="9413" width="11.42578125" style="5"/>
    <col min="9414" max="9414" width="9" style="5" customWidth="1"/>
    <col min="9415" max="9415" width="50" style="5" customWidth="1"/>
    <col min="9416" max="9416" width="7.140625" style="5" customWidth="1"/>
    <col min="9417" max="9417" width="10" style="5" customWidth="1"/>
    <col min="9418" max="9418" width="9.85546875" style="5" customWidth="1"/>
    <col min="9419" max="9419" width="16" style="5" customWidth="1"/>
    <col min="9420" max="9420" width="12.5703125" style="5" customWidth="1"/>
    <col min="9421" max="9421" width="14.85546875" style="5" customWidth="1"/>
    <col min="9422" max="9422" width="12.5703125" style="5" customWidth="1"/>
    <col min="9423" max="9423" width="17.85546875" style="5" customWidth="1"/>
    <col min="9424" max="9424" width="12.5703125" style="5" customWidth="1"/>
    <col min="9425" max="9425" width="14.85546875" style="5" customWidth="1"/>
    <col min="9426" max="9426" width="12.5703125" style="5" customWidth="1"/>
    <col min="9427" max="9427" width="17.42578125" style="5" customWidth="1"/>
    <col min="9428" max="9428" width="12.5703125" style="5" customWidth="1"/>
    <col min="9429" max="9429" width="15" style="5" customWidth="1"/>
    <col min="9430" max="9430" width="12.5703125" style="5" customWidth="1"/>
    <col min="9431" max="9431" width="15.85546875" style="5" customWidth="1"/>
    <col min="9432" max="9432" width="12.5703125" style="5" customWidth="1"/>
    <col min="9433" max="9433" width="13.5703125" style="5" customWidth="1"/>
    <col min="9434" max="9434" width="12.5703125" style="5" customWidth="1"/>
    <col min="9435" max="9435" width="15.85546875" style="5" customWidth="1"/>
    <col min="9436" max="9436" width="12.140625" style="5" customWidth="1"/>
    <col min="9437" max="9437" width="14.7109375" style="5" customWidth="1"/>
    <col min="9438" max="9438" width="12.140625" style="5" customWidth="1"/>
    <col min="9439" max="9439" width="15" style="5" customWidth="1"/>
    <col min="9440" max="9440" width="16.140625" style="5" customWidth="1"/>
    <col min="9441" max="9669" width="11.42578125" style="5"/>
    <col min="9670" max="9670" width="9" style="5" customWidth="1"/>
    <col min="9671" max="9671" width="50" style="5" customWidth="1"/>
    <col min="9672" max="9672" width="7.140625" style="5" customWidth="1"/>
    <col min="9673" max="9673" width="10" style="5" customWidth="1"/>
    <col min="9674" max="9674" width="9.85546875" style="5" customWidth="1"/>
    <col min="9675" max="9675" width="16" style="5" customWidth="1"/>
    <col min="9676" max="9676" width="12.5703125" style="5" customWidth="1"/>
    <col min="9677" max="9677" width="14.85546875" style="5" customWidth="1"/>
    <col min="9678" max="9678" width="12.5703125" style="5" customWidth="1"/>
    <col min="9679" max="9679" width="17.85546875" style="5" customWidth="1"/>
    <col min="9680" max="9680" width="12.5703125" style="5" customWidth="1"/>
    <col min="9681" max="9681" width="14.85546875" style="5" customWidth="1"/>
    <col min="9682" max="9682" width="12.5703125" style="5" customWidth="1"/>
    <col min="9683" max="9683" width="17.42578125" style="5" customWidth="1"/>
    <col min="9684" max="9684" width="12.5703125" style="5" customWidth="1"/>
    <col min="9685" max="9685" width="15" style="5" customWidth="1"/>
    <col min="9686" max="9686" width="12.5703125" style="5" customWidth="1"/>
    <col min="9687" max="9687" width="15.85546875" style="5" customWidth="1"/>
    <col min="9688" max="9688" width="12.5703125" style="5" customWidth="1"/>
    <col min="9689" max="9689" width="13.5703125" style="5" customWidth="1"/>
    <col min="9690" max="9690" width="12.5703125" style="5" customWidth="1"/>
    <col min="9691" max="9691" width="15.85546875" style="5" customWidth="1"/>
    <col min="9692" max="9692" width="12.140625" style="5" customWidth="1"/>
    <col min="9693" max="9693" width="14.7109375" style="5" customWidth="1"/>
    <col min="9694" max="9694" width="12.140625" style="5" customWidth="1"/>
    <col min="9695" max="9695" width="15" style="5" customWidth="1"/>
    <col min="9696" max="9696" width="16.140625" style="5" customWidth="1"/>
    <col min="9697" max="9925" width="11.42578125" style="5"/>
    <col min="9926" max="9926" width="9" style="5" customWidth="1"/>
    <col min="9927" max="9927" width="50" style="5" customWidth="1"/>
    <col min="9928" max="9928" width="7.140625" style="5" customWidth="1"/>
    <col min="9929" max="9929" width="10" style="5" customWidth="1"/>
    <col min="9930" max="9930" width="9.85546875" style="5" customWidth="1"/>
    <col min="9931" max="9931" width="16" style="5" customWidth="1"/>
    <col min="9932" max="9932" width="12.5703125" style="5" customWidth="1"/>
    <col min="9933" max="9933" width="14.85546875" style="5" customWidth="1"/>
    <col min="9934" max="9934" width="12.5703125" style="5" customWidth="1"/>
    <col min="9935" max="9935" width="17.85546875" style="5" customWidth="1"/>
    <col min="9936" max="9936" width="12.5703125" style="5" customWidth="1"/>
    <col min="9937" max="9937" width="14.85546875" style="5" customWidth="1"/>
    <col min="9938" max="9938" width="12.5703125" style="5" customWidth="1"/>
    <col min="9939" max="9939" width="17.42578125" style="5" customWidth="1"/>
    <col min="9940" max="9940" width="12.5703125" style="5" customWidth="1"/>
    <col min="9941" max="9941" width="15" style="5" customWidth="1"/>
    <col min="9942" max="9942" width="12.5703125" style="5" customWidth="1"/>
    <col min="9943" max="9943" width="15.85546875" style="5" customWidth="1"/>
    <col min="9944" max="9944" width="12.5703125" style="5" customWidth="1"/>
    <col min="9945" max="9945" width="13.5703125" style="5" customWidth="1"/>
    <col min="9946" max="9946" width="12.5703125" style="5" customWidth="1"/>
    <col min="9947" max="9947" width="15.85546875" style="5" customWidth="1"/>
    <col min="9948" max="9948" width="12.140625" style="5" customWidth="1"/>
    <col min="9949" max="9949" width="14.7109375" style="5" customWidth="1"/>
    <col min="9950" max="9950" width="12.140625" style="5" customWidth="1"/>
    <col min="9951" max="9951" width="15" style="5" customWidth="1"/>
    <col min="9952" max="9952" width="16.140625" style="5" customWidth="1"/>
    <col min="9953" max="10181" width="11.42578125" style="5"/>
    <col min="10182" max="10182" width="9" style="5" customWidth="1"/>
    <col min="10183" max="10183" width="50" style="5" customWidth="1"/>
    <col min="10184" max="10184" width="7.140625" style="5" customWidth="1"/>
    <col min="10185" max="10185" width="10" style="5" customWidth="1"/>
    <col min="10186" max="10186" width="9.85546875" style="5" customWidth="1"/>
    <col min="10187" max="10187" width="16" style="5" customWidth="1"/>
    <col min="10188" max="10188" width="12.5703125" style="5" customWidth="1"/>
    <col min="10189" max="10189" width="14.85546875" style="5" customWidth="1"/>
    <col min="10190" max="10190" width="12.5703125" style="5" customWidth="1"/>
    <col min="10191" max="10191" width="17.85546875" style="5" customWidth="1"/>
    <col min="10192" max="10192" width="12.5703125" style="5" customWidth="1"/>
    <col min="10193" max="10193" width="14.85546875" style="5" customWidth="1"/>
    <col min="10194" max="10194" width="12.5703125" style="5" customWidth="1"/>
    <col min="10195" max="10195" width="17.42578125" style="5" customWidth="1"/>
    <col min="10196" max="10196" width="12.5703125" style="5" customWidth="1"/>
    <col min="10197" max="10197" width="15" style="5" customWidth="1"/>
    <col min="10198" max="10198" width="12.5703125" style="5" customWidth="1"/>
    <col min="10199" max="10199" width="15.85546875" style="5" customWidth="1"/>
    <col min="10200" max="10200" width="12.5703125" style="5" customWidth="1"/>
    <col min="10201" max="10201" width="13.5703125" style="5" customWidth="1"/>
    <col min="10202" max="10202" width="12.5703125" style="5" customWidth="1"/>
    <col min="10203" max="10203" width="15.85546875" style="5" customWidth="1"/>
    <col min="10204" max="10204" width="12.140625" style="5" customWidth="1"/>
    <col min="10205" max="10205" width="14.7109375" style="5" customWidth="1"/>
    <col min="10206" max="10206" width="12.140625" style="5" customWidth="1"/>
    <col min="10207" max="10207" width="15" style="5" customWidth="1"/>
    <col min="10208" max="10208" width="16.140625" style="5" customWidth="1"/>
    <col min="10209" max="10437" width="11.42578125" style="5"/>
    <col min="10438" max="10438" width="9" style="5" customWidth="1"/>
    <col min="10439" max="10439" width="50" style="5" customWidth="1"/>
    <col min="10440" max="10440" width="7.140625" style="5" customWidth="1"/>
    <col min="10441" max="10441" width="10" style="5" customWidth="1"/>
    <col min="10442" max="10442" width="9.85546875" style="5" customWidth="1"/>
    <col min="10443" max="10443" width="16" style="5" customWidth="1"/>
    <col min="10444" max="10444" width="12.5703125" style="5" customWidth="1"/>
    <col min="10445" max="10445" width="14.85546875" style="5" customWidth="1"/>
    <col min="10446" max="10446" width="12.5703125" style="5" customWidth="1"/>
    <col min="10447" max="10447" width="17.85546875" style="5" customWidth="1"/>
    <col min="10448" max="10448" width="12.5703125" style="5" customWidth="1"/>
    <col min="10449" max="10449" width="14.85546875" style="5" customWidth="1"/>
    <col min="10450" max="10450" width="12.5703125" style="5" customWidth="1"/>
    <col min="10451" max="10451" width="17.42578125" style="5" customWidth="1"/>
    <col min="10452" max="10452" width="12.5703125" style="5" customWidth="1"/>
    <col min="10453" max="10453" width="15" style="5" customWidth="1"/>
    <col min="10454" max="10454" width="12.5703125" style="5" customWidth="1"/>
    <col min="10455" max="10455" width="15.85546875" style="5" customWidth="1"/>
    <col min="10456" max="10456" width="12.5703125" style="5" customWidth="1"/>
    <col min="10457" max="10457" width="13.5703125" style="5" customWidth="1"/>
    <col min="10458" max="10458" width="12.5703125" style="5" customWidth="1"/>
    <col min="10459" max="10459" width="15.85546875" style="5" customWidth="1"/>
    <col min="10460" max="10460" width="12.140625" style="5" customWidth="1"/>
    <col min="10461" max="10461" width="14.7109375" style="5" customWidth="1"/>
    <col min="10462" max="10462" width="12.140625" style="5" customWidth="1"/>
    <col min="10463" max="10463" width="15" style="5" customWidth="1"/>
    <col min="10464" max="10464" width="16.140625" style="5" customWidth="1"/>
    <col min="10465" max="10693" width="11.42578125" style="5"/>
    <col min="10694" max="10694" width="9" style="5" customWidth="1"/>
    <col min="10695" max="10695" width="50" style="5" customWidth="1"/>
    <col min="10696" max="10696" width="7.140625" style="5" customWidth="1"/>
    <col min="10697" max="10697" width="10" style="5" customWidth="1"/>
    <col min="10698" max="10698" width="9.85546875" style="5" customWidth="1"/>
    <col min="10699" max="10699" width="16" style="5" customWidth="1"/>
    <col min="10700" max="10700" width="12.5703125" style="5" customWidth="1"/>
    <col min="10701" max="10701" width="14.85546875" style="5" customWidth="1"/>
    <col min="10702" max="10702" width="12.5703125" style="5" customWidth="1"/>
    <col min="10703" max="10703" width="17.85546875" style="5" customWidth="1"/>
    <col min="10704" max="10704" width="12.5703125" style="5" customWidth="1"/>
    <col min="10705" max="10705" width="14.85546875" style="5" customWidth="1"/>
    <col min="10706" max="10706" width="12.5703125" style="5" customWidth="1"/>
    <col min="10707" max="10707" width="17.42578125" style="5" customWidth="1"/>
    <col min="10708" max="10708" width="12.5703125" style="5" customWidth="1"/>
    <col min="10709" max="10709" width="15" style="5" customWidth="1"/>
    <col min="10710" max="10710" width="12.5703125" style="5" customWidth="1"/>
    <col min="10711" max="10711" width="15.85546875" style="5" customWidth="1"/>
    <col min="10712" max="10712" width="12.5703125" style="5" customWidth="1"/>
    <col min="10713" max="10713" width="13.5703125" style="5" customWidth="1"/>
    <col min="10714" max="10714" width="12.5703125" style="5" customWidth="1"/>
    <col min="10715" max="10715" width="15.85546875" style="5" customWidth="1"/>
    <col min="10716" max="10716" width="12.140625" style="5" customWidth="1"/>
    <col min="10717" max="10717" width="14.7109375" style="5" customWidth="1"/>
    <col min="10718" max="10718" width="12.140625" style="5" customWidth="1"/>
    <col min="10719" max="10719" width="15" style="5" customWidth="1"/>
    <col min="10720" max="10720" width="16.140625" style="5" customWidth="1"/>
    <col min="10721" max="10949" width="11.42578125" style="5"/>
    <col min="10950" max="10950" width="9" style="5" customWidth="1"/>
    <col min="10951" max="10951" width="50" style="5" customWidth="1"/>
    <col min="10952" max="10952" width="7.140625" style="5" customWidth="1"/>
    <col min="10953" max="10953" width="10" style="5" customWidth="1"/>
    <col min="10954" max="10954" width="9.85546875" style="5" customWidth="1"/>
    <col min="10955" max="10955" width="16" style="5" customWidth="1"/>
    <col min="10956" max="10956" width="12.5703125" style="5" customWidth="1"/>
    <col min="10957" max="10957" width="14.85546875" style="5" customWidth="1"/>
    <col min="10958" max="10958" width="12.5703125" style="5" customWidth="1"/>
    <col min="10959" max="10959" width="17.85546875" style="5" customWidth="1"/>
    <col min="10960" max="10960" width="12.5703125" style="5" customWidth="1"/>
    <col min="10961" max="10961" width="14.85546875" style="5" customWidth="1"/>
    <col min="10962" max="10962" width="12.5703125" style="5" customWidth="1"/>
    <col min="10963" max="10963" width="17.42578125" style="5" customWidth="1"/>
    <col min="10964" max="10964" width="12.5703125" style="5" customWidth="1"/>
    <col min="10965" max="10965" width="15" style="5" customWidth="1"/>
    <col min="10966" max="10966" width="12.5703125" style="5" customWidth="1"/>
    <col min="10967" max="10967" width="15.85546875" style="5" customWidth="1"/>
    <col min="10968" max="10968" width="12.5703125" style="5" customWidth="1"/>
    <col min="10969" max="10969" width="13.5703125" style="5" customWidth="1"/>
    <col min="10970" max="10970" width="12.5703125" style="5" customWidth="1"/>
    <col min="10971" max="10971" width="15.85546875" style="5" customWidth="1"/>
    <col min="10972" max="10972" width="12.140625" style="5" customWidth="1"/>
    <col min="10973" max="10973" width="14.7109375" style="5" customWidth="1"/>
    <col min="10974" max="10974" width="12.140625" style="5" customWidth="1"/>
    <col min="10975" max="10975" width="15" style="5" customWidth="1"/>
    <col min="10976" max="10976" width="16.140625" style="5" customWidth="1"/>
    <col min="10977" max="11205" width="11.42578125" style="5"/>
    <col min="11206" max="11206" width="9" style="5" customWidth="1"/>
    <col min="11207" max="11207" width="50" style="5" customWidth="1"/>
    <col min="11208" max="11208" width="7.140625" style="5" customWidth="1"/>
    <col min="11209" max="11209" width="10" style="5" customWidth="1"/>
    <col min="11210" max="11210" width="9.85546875" style="5" customWidth="1"/>
    <col min="11211" max="11211" width="16" style="5" customWidth="1"/>
    <col min="11212" max="11212" width="12.5703125" style="5" customWidth="1"/>
    <col min="11213" max="11213" width="14.85546875" style="5" customWidth="1"/>
    <col min="11214" max="11214" width="12.5703125" style="5" customWidth="1"/>
    <col min="11215" max="11215" width="17.85546875" style="5" customWidth="1"/>
    <col min="11216" max="11216" width="12.5703125" style="5" customWidth="1"/>
    <col min="11217" max="11217" width="14.85546875" style="5" customWidth="1"/>
    <col min="11218" max="11218" width="12.5703125" style="5" customWidth="1"/>
    <col min="11219" max="11219" width="17.42578125" style="5" customWidth="1"/>
    <col min="11220" max="11220" width="12.5703125" style="5" customWidth="1"/>
    <col min="11221" max="11221" width="15" style="5" customWidth="1"/>
    <col min="11222" max="11222" width="12.5703125" style="5" customWidth="1"/>
    <col min="11223" max="11223" width="15.85546875" style="5" customWidth="1"/>
    <col min="11224" max="11224" width="12.5703125" style="5" customWidth="1"/>
    <col min="11225" max="11225" width="13.5703125" style="5" customWidth="1"/>
    <col min="11226" max="11226" width="12.5703125" style="5" customWidth="1"/>
    <col min="11227" max="11227" width="15.85546875" style="5" customWidth="1"/>
    <col min="11228" max="11228" width="12.140625" style="5" customWidth="1"/>
    <col min="11229" max="11229" width="14.7109375" style="5" customWidth="1"/>
    <col min="11230" max="11230" width="12.140625" style="5" customWidth="1"/>
    <col min="11231" max="11231" width="15" style="5" customWidth="1"/>
    <col min="11232" max="11232" width="16.140625" style="5" customWidth="1"/>
    <col min="11233" max="11461" width="11.42578125" style="5"/>
    <col min="11462" max="11462" width="9" style="5" customWidth="1"/>
    <col min="11463" max="11463" width="50" style="5" customWidth="1"/>
    <col min="11464" max="11464" width="7.140625" style="5" customWidth="1"/>
    <col min="11465" max="11465" width="10" style="5" customWidth="1"/>
    <col min="11466" max="11466" width="9.85546875" style="5" customWidth="1"/>
    <col min="11467" max="11467" width="16" style="5" customWidth="1"/>
    <col min="11468" max="11468" width="12.5703125" style="5" customWidth="1"/>
    <col min="11469" max="11469" width="14.85546875" style="5" customWidth="1"/>
    <col min="11470" max="11470" width="12.5703125" style="5" customWidth="1"/>
    <col min="11471" max="11471" width="17.85546875" style="5" customWidth="1"/>
    <col min="11472" max="11472" width="12.5703125" style="5" customWidth="1"/>
    <col min="11473" max="11473" width="14.85546875" style="5" customWidth="1"/>
    <col min="11474" max="11474" width="12.5703125" style="5" customWidth="1"/>
    <col min="11475" max="11475" width="17.42578125" style="5" customWidth="1"/>
    <col min="11476" max="11476" width="12.5703125" style="5" customWidth="1"/>
    <col min="11477" max="11477" width="15" style="5" customWidth="1"/>
    <col min="11478" max="11478" width="12.5703125" style="5" customWidth="1"/>
    <col min="11479" max="11479" width="15.85546875" style="5" customWidth="1"/>
    <col min="11480" max="11480" width="12.5703125" style="5" customWidth="1"/>
    <col min="11481" max="11481" width="13.5703125" style="5" customWidth="1"/>
    <col min="11482" max="11482" width="12.5703125" style="5" customWidth="1"/>
    <col min="11483" max="11483" width="15.85546875" style="5" customWidth="1"/>
    <col min="11484" max="11484" width="12.140625" style="5" customWidth="1"/>
    <col min="11485" max="11485" width="14.7109375" style="5" customWidth="1"/>
    <col min="11486" max="11486" width="12.140625" style="5" customWidth="1"/>
    <col min="11487" max="11487" width="15" style="5" customWidth="1"/>
    <col min="11488" max="11488" width="16.140625" style="5" customWidth="1"/>
    <col min="11489" max="11717" width="11.42578125" style="5"/>
    <col min="11718" max="11718" width="9" style="5" customWidth="1"/>
    <col min="11719" max="11719" width="50" style="5" customWidth="1"/>
    <col min="11720" max="11720" width="7.140625" style="5" customWidth="1"/>
    <col min="11721" max="11721" width="10" style="5" customWidth="1"/>
    <col min="11722" max="11722" width="9.85546875" style="5" customWidth="1"/>
    <col min="11723" max="11723" width="16" style="5" customWidth="1"/>
    <col min="11724" max="11724" width="12.5703125" style="5" customWidth="1"/>
    <col min="11725" max="11725" width="14.85546875" style="5" customWidth="1"/>
    <col min="11726" max="11726" width="12.5703125" style="5" customWidth="1"/>
    <col min="11727" max="11727" width="17.85546875" style="5" customWidth="1"/>
    <col min="11728" max="11728" width="12.5703125" style="5" customWidth="1"/>
    <col min="11729" max="11729" width="14.85546875" style="5" customWidth="1"/>
    <col min="11730" max="11730" width="12.5703125" style="5" customWidth="1"/>
    <col min="11731" max="11731" width="17.42578125" style="5" customWidth="1"/>
    <col min="11732" max="11732" width="12.5703125" style="5" customWidth="1"/>
    <col min="11733" max="11733" width="15" style="5" customWidth="1"/>
    <col min="11734" max="11734" width="12.5703125" style="5" customWidth="1"/>
    <col min="11735" max="11735" width="15.85546875" style="5" customWidth="1"/>
    <col min="11736" max="11736" width="12.5703125" style="5" customWidth="1"/>
    <col min="11737" max="11737" width="13.5703125" style="5" customWidth="1"/>
    <col min="11738" max="11738" width="12.5703125" style="5" customWidth="1"/>
    <col min="11739" max="11739" width="15.85546875" style="5" customWidth="1"/>
    <col min="11740" max="11740" width="12.140625" style="5" customWidth="1"/>
    <col min="11741" max="11741" width="14.7109375" style="5" customWidth="1"/>
    <col min="11742" max="11742" width="12.140625" style="5" customWidth="1"/>
    <col min="11743" max="11743" width="15" style="5" customWidth="1"/>
    <col min="11744" max="11744" width="16.140625" style="5" customWidth="1"/>
    <col min="11745" max="11973" width="11.42578125" style="5"/>
    <col min="11974" max="11974" width="9" style="5" customWidth="1"/>
    <col min="11975" max="11975" width="50" style="5" customWidth="1"/>
    <col min="11976" max="11976" width="7.140625" style="5" customWidth="1"/>
    <col min="11977" max="11977" width="10" style="5" customWidth="1"/>
    <col min="11978" max="11978" width="9.85546875" style="5" customWidth="1"/>
    <col min="11979" max="11979" width="16" style="5" customWidth="1"/>
    <col min="11980" max="11980" width="12.5703125" style="5" customWidth="1"/>
    <col min="11981" max="11981" width="14.85546875" style="5" customWidth="1"/>
    <col min="11982" max="11982" width="12.5703125" style="5" customWidth="1"/>
    <col min="11983" max="11983" width="17.85546875" style="5" customWidth="1"/>
    <col min="11984" max="11984" width="12.5703125" style="5" customWidth="1"/>
    <col min="11985" max="11985" width="14.85546875" style="5" customWidth="1"/>
    <col min="11986" max="11986" width="12.5703125" style="5" customWidth="1"/>
    <col min="11987" max="11987" width="17.42578125" style="5" customWidth="1"/>
    <col min="11988" max="11988" width="12.5703125" style="5" customWidth="1"/>
    <col min="11989" max="11989" width="15" style="5" customWidth="1"/>
    <col min="11990" max="11990" width="12.5703125" style="5" customWidth="1"/>
    <col min="11991" max="11991" width="15.85546875" style="5" customWidth="1"/>
    <col min="11992" max="11992" width="12.5703125" style="5" customWidth="1"/>
    <col min="11993" max="11993" width="13.5703125" style="5" customWidth="1"/>
    <col min="11994" max="11994" width="12.5703125" style="5" customWidth="1"/>
    <col min="11995" max="11995" width="15.85546875" style="5" customWidth="1"/>
    <col min="11996" max="11996" width="12.140625" style="5" customWidth="1"/>
    <col min="11997" max="11997" width="14.7109375" style="5" customWidth="1"/>
    <col min="11998" max="11998" width="12.140625" style="5" customWidth="1"/>
    <col min="11999" max="11999" width="15" style="5" customWidth="1"/>
    <col min="12000" max="12000" width="16.140625" style="5" customWidth="1"/>
    <col min="12001" max="12229" width="11.42578125" style="5"/>
    <col min="12230" max="12230" width="9" style="5" customWidth="1"/>
    <col min="12231" max="12231" width="50" style="5" customWidth="1"/>
    <col min="12232" max="12232" width="7.140625" style="5" customWidth="1"/>
    <col min="12233" max="12233" width="10" style="5" customWidth="1"/>
    <col min="12234" max="12234" width="9.85546875" style="5" customWidth="1"/>
    <col min="12235" max="12235" width="16" style="5" customWidth="1"/>
    <col min="12236" max="12236" width="12.5703125" style="5" customWidth="1"/>
    <col min="12237" max="12237" width="14.85546875" style="5" customWidth="1"/>
    <col min="12238" max="12238" width="12.5703125" style="5" customWidth="1"/>
    <col min="12239" max="12239" width="17.85546875" style="5" customWidth="1"/>
    <col min="12240" max="12240" width="12.5703125" style="5" customWidth="1"/>
    <col min="12241" max="12241" width="14.85546875" style="5" customWidth="1"/>
    <col min="12242" max="12242" width="12.5703125" style="5" customWidth="1"/>
    <col min="12243" max="12243" width="17.42578125" style="5" customWidth="1"/>
    <col min="12244" max="12244" width="12.5703125" style="5" customWidth="1"/>
    <col min="12245" max="12245" width="15" style="5" customWidth="1"/>
    <col min="12246" max="12246" width="12.5703125" style="5" customWidth="1"/>
    <col min="12247" max="12247" width="15.85546875" style="5" customWidth="1"/>
    <col min="12248" max="12248" width="12.5703125" style="5" customWidth="1"/>
    <col min="12249" max="12249" width="13.5703125" style="5" customWidth="1"/>
    <col min="12250" max="12250" width="12.5703125" style="5" customWidth="1"/>
    <col min="12251" max="12251" width="15.85546875" style="5" customWidth="1"/>
    <col min="12252" max="12252" width="12.140625" style="5" customWidth="1"/>
    <col min="12253" max="12253" width="14.7109375" style="5" customWidth="1"/>
    <col min="12254" max="12254" width="12.140625" style="5" customWidth="1"/>
    <col min="12255" max="12255" width="15" style="5" customWidth="1"/>
    <col min="12256" max="12256" width="16.140625" style="5" customWidth="1"/>
    <col min="12257" max="12485" width="11.42578125" style="5"/>
    <col min="12486" max="12486" width="9" style="5" customWidth="1"/>
    <col min="12487" max="12487" width="50" style="5" customWidth="1"/>
    <col min="12488" max="12488" width="7.140625" style="5" customWidth="1"/>
    <col min="12489" max="12489" width="10" style="5" customWidth="1"/>
    <col min="12490" max="12490" width="9.85546875" style="5" customWidth="1"/>
    <col min="12491" max="12491" width="16" style="5" customWidth="1"/>
    <col min="12492" max="12492" width="12.5703125" style="5" customWidth="1"/>
    <col min="12493" max="12493" width="14.85546875" style="5" customWidth="1"/>
    <col min="12494" max="12494" width="12.5703125" style="5" customWidth="1"/>
    <col min="12495" max="12495" width="17.85546875" style="5" customWidth="1"/>
    <col min="12496" max="12496" width="12.5703125" style="5" customWidth="1"/>
    <col min="12497" max="12497" width="14.85546875" style="5" customWidth="1"/>
    <col min="12498" max="12498" width="12.5703125" style="5" customWidth="1"/>
    <col min="12499" max="12499" width="17.42578125" style="5" customWidth="1"/>
    <col min="12500" max="12500" width="12.5703125" style="5" customWidth="1"/>
    <col min="12501" max="12501" width="15" style="5" customWidth="1"/>
    <col min="12502" max="12502" width="12.5703125" style="5" customWidth="1"/>
    <col min="12503" max="12503" width="15.85546875" style="5" customWidth="1"/>
    <col min="12504" max="12504" width="12.5703125" style="5" customWidth="1"/>
    <col min="12505" max="12505" width="13.5703125" style="5" customWidth="1"/>
    <col min="12506" max="12506" width="12.5703125" style="5" customWidth="1"/>
    <col min="12507" max="12507" width="15.85546875" style="5" customWidth="1"/>
    <col min="12508" max="12508" width="12.140625" style="5" customWidth="1"/>
    <col min="12509" max="12509" width="14.7109375" style="5" customWidth="1"/>
    <col min="12510" max="12510" width="12.140625" style="5" customWidth="1"/>
    <col min="12511" max="12511" width="15" style="5" customWidth="1"/>
    <col min="12512" max="12512" width="16.140625" style="5" customWidth="1"/>
    <col min="12513" max="12741" width="11.42578125" style="5"/>
    <col min="12742" max="12742" width="9" style="5" customWidth="1"/>
    <col min="12743" max="12743" width="50" style="5" customWidth="1"/>
    <col min="12744" max="12744" width="7.140625" style="5" customWidth="1"/>
    <col min="12745" max="12745" width="10" style="5" customWidth="1"/>
    <col min="12746" max="12746" width="9.85546875" style="5" customWidth="1"/>
    <col min="12747" max="12747" width="16" style="5" customWidth="1"/>
    <col min="12748" max="12748" width="12.5703125" style="5" customWidth="1"/>
    <col min="12749" max="12749" width="14.85546875" style="5" customWidth="1"/>
    <col min="12750" max="12750" width="12.5703125" style="5" customWidth="1"/>
    <col min="12751" max="12751" width="17.85546875" style="5" customWidth="1"/>
    <col min="12752" max="12752" width="12.5703125" style="5" customWidth="1"/>
    <col min="12753" max="12753" width="14.85546875" style="5" customWidth="1"/>
    <col min="12754" max="12754" width="12.5703125" style="5" customWidth="1"/>
    <col min="12755" max="12755" width="17.42578125" style="5" customWidth="1"/>
    <col min="12756" max="12756" width="12.5703125" style="5" customWidth="1"/>
    <col min="12757" max="12757" width="15" style="5" customWidth="1"/>
    <col min="12758" max="12758" width="12.5703125" style="5" customWidth="1"/>
    <col min="12759" max="12759" width="15.85546875" style="5" customWidth="1"/>
    <col min="12760" max="12760" width="12.5703125" style="5" customWidth="1"/>
    <col min="12761" max="12761" width="13.5703125" style="5" customWidth="1"/>
    <col min="12762" max="12762" width="12.5703125" style="5" customWidth="1"/>
    <col min="12763" max="12763" width="15.85546875" style="5" customWidth="1"/>
    <col min="12764" max="12764" width="12.140625" style="5" customWidth="1"/>
    <col min="12765" max="12765" width="14.7109375" style="5" customWidth="1"/>
    <col min="12766" max="12766" width="12.140625" style="5" customWidth="1"/>
    <col min="12767" max="12767" width="15" style="5" customWidth="1"/>
    <col min="12768" max="12768" width="16.140625" style="5" customWidth="1"/>
    <col min="12769" max="12997" width="11.42578125" style="5"/>
    <col min="12998" max="12998" width="9" style="5" customWidth="1"/>
    <col min="12999" max="12999" width="50" style="5" customWidth="1"/>
    <col min="13000" max="13000" width="7.140625" style="5" customWidth="1"/>
    <col min="13001" max="13001" width="10" style="5" customWidth="1"/>
    <col min="13002" max="13002" width="9.85546875" style="5" customWidth="1"/>
    <col min="13003" max="13003" width="16" style="5" customWidth="1"/>
    <col min="13004" max="13004" width="12.5703125" style="5" customWidth="1"/>
    <col min="13005" max="13005" width="14.85546875" style="5" customWidth="1"/>
    <col min="13006" max="13006" width="12.5703125" style="5" customWidth="1"/>
    <col min="13007" max="13007" width="17.85546875" style="5" customWidth="1"/>
    <col min="13008" max="13008" width="12.5703125" style="5" customWidth="1"/>
    <col min="13009" max="13009" width="14.85546875" style="5" customWidth="1"/>
    <col min="13010" max="13010" width="12.5703125" style="5" customWidth="1"/>
    <col min="13011" max="13011" width="17.42578125" style="5" customWidth="1"/>
    <col min="13012" max="13012" width="12.5703125" style="5" customWidth="1"/>
    <col min="13013" max="13013" width="15" style="5" customWidth="1"/>
    <col min="13014" max="13014" width="12.5703125" style="5" customWidth="1"/>
    <col min="13015" max="13015" width="15.85546875" style="5" customWidth="1"/>
    <col min="13016" max="13016" width="12.5703125" style="5" customWidth="1"/>
    <col min="13017" max="13017" width="13.5703125" style="5" customWidth="1"/>
    <col min="13018" max="13018" width="12.5703125" style="5" customWidth="1"/>
    <col min="13019" max="13019" width="15.85546875" style="5" customWidth="1"/>
    <col min="13020" max="13020" width="12.140625" style="5" customWidth="1"/>
    <col min="13021" max="13021" width="14.7109375" style="5" customWidth="1"/>
    <col min="13022" max="13022" width="12.140625" style="5" customWidth="1"/>
    <col min="13023" max="13023" width="15" style="5" customWidth="1"/>
    <col min="13024" max="13024" width="16.140625" style="5" customWidth="1"/>
    <col min="13025" max="13253" width="11.42578125" style="5"/>
    <col min="13254" max="13254" width="9" style="5" customWidth="1"/>
    <col min="13255" max="13255" width="50" style="5" customWidth="1"/>
    <col min="13256" max="13256" width="7.140625" style="5" customWidth="1"/>
    <col min="13257" max="13257" width="10" style="5" customWidth="1"/>
    <col min="13258" max="13258" width="9.85546875" style="5" customWidth="1"/>
    <col min="13259" max="13259" width="16" style="5" customWidth="1"/>
    <col min="13260" max="13260" width="12.5703125" style="5" customWidth="1"/>
    <col min="13261" max="13261" width="14.85546875" style="5" customWidth="1"/>
    <col min="13262" max="13262" width="12.5703125" style="5" customWidth="1"/>
    <col min="13263" max="13263" width="17.85546875" style="5" customWidth="1"/>
    <col min="13264" max="13264" width="12.5703125" style="5" customWidth="1"/>
    <col min="13265" max="13265" width="14.85546875" style="5" customWidth="1"/>
    <col min="13266" max="13266" width="12.5703125" style="5" customWidth="1"/>
    <col min="13267" max="13267" width="17.42578125" style="5" customWidth="1"/>
    <col min="13268" max="13268" width="12.5703125" style="5" customWidth="1"/>
    <col min="13269" max="13269" width="15" style="5" customWidth="1"/>
    <col min="13270" max="13270" width="12.5703125" style="5" customWidth="1"/>
    <col min="13271" max="13271" width="15.85546875" style="5" customWidth="1"/>
    <col min="13272" max="13272" width="12.5703125" style="5" customWidth="1"/>
    <col min="13273" max="13273" width="13.5703125" style="5" customWidth="1"/>
    <col min="13274" max="13274" width="12.5703125" style="5" customWidth="1"/>
    <col min="13275" max="13275" width="15.85546875" style="5" customWidth="1"/>
    <col min="13276" max="13276" width="12.140625" style="5" customWidth="1"/>
    <col min="13277" max="13277" width="14.7109375" style="5" customWidth="1"/>
    <col min="13278" max="13278" width="12.140625" style="5" customWidth="1"/>
    <col min="13279" max="13279" width="15" style="5" customWidth="1"/>
    <col min="13280" max="13280" width="16.140625" style="5" customWidth="1"/>
    <col min="13281" max="13509" width="11.42578125" style="5"/>
    <col min="13510" max="13510" width="9" style="5" customWidth="1"/>
    <col min="13511" max="13511" width="50" style="5" customWidth="1"/>
    <col min="13512" max="13512" width="7.140625" style="5" customWidth="1"/>
    <col min="13513" max="13513" width="10" style="5" customWidth="1"/>
    <col min="13514" max="13514" width="9.85546875" style="5" customWidth="1"/>
    <col min="13515" max="13515" width="16" style="5" customWidth="1"/>
    <col min="13516" max="13516" width="12.5703125" style="5" customWidth="1"/>
    <col min="13517" max="13517" width="14.85546875" style="5" customWidth="1"/>
    <col min="13518" max="13518" width="12.5703125" style="5" customWidth="1"/>
    <col min="13519" max="13519" width="17.85546875" style="5" customWidth="1"/>
    <col min="13520" max="13520" width="12.5703125" style="5" customWidth="1"/>
    <col min="13521" max="13521" width="14.85546875" style="5" customWidth="1"/>
    <col min="13522" max="13522" width="12.5703125" style="5" customWidth="1"/>
    <col min="13523" max="13523" width="17.42578125" style="5" customWidth="1"/>
    <col min="13524" max="13524" width="12.5703125" style="5" customWidth="1"/>
    <col min="13525" max="13525" width="15" style="5" customWidth="1"/>
    <col min="13526" max="13526" width="12.5703125" style="5" customWidth="1"/>
    <col min="13527" max="13527" width="15.85546875" style="5" customWidth="1"/>
    <col min="13528" max="13528" width="12.5703125" style="5" customWidth="1"/>
    <col min="13529" max="13529" width="13.5703125" style="5" customWidth="1"/>
    <col min="13530" max="13530" width="12.5703125" style="5" customWidth="1"/>
    <col min="13531" max="13531" width="15.85546875" style="5" customWidth="1"/>
    <col min="13532" max="13532" width="12.140625" style="5" customWidth="1"/>
    <col min="13533" max="13533" width="14.7109375" style="5" customWidth="1"/>
    <col min="13534" max="13534" width="12.140625" style="5" customWidth="1"/>
    <col min="13535" max="13535" width="15" style="5" customWidth="1"/>
    <col min="13536" max="13536" width="16.140625" style="5" customWidth="1"/>
    <col min="13537" max="13765" width="11.42578125" style="5"/>
    <col min="13766" max="13766" width="9" style="5" customWidth="1"/>
    <col min="13767" max="13767" width="50" style="5" customWidth="1"/>
    <col min="13768" max="13768" width="7.140625" style="5" customWidth="1"/>
    <col min="13769" max="13769" width="10" style="5" customWidth="1"/>
    <col min="13770" max="13770" width="9.85546875" style="5" customWidth="1"/>
    <col min="13771" max="13771" width="16" style="5" customWidth="1"/>
    <col min="13772" max="13772" width="12.5703125" style="5" customWidth="1"/>
    <col min="13773" max="13773" width="14.85546875" style="5" customWidth="1"/>
    <col min="13774" max="13774" width="12.5703125" style="5" customWidth="1"/>
    <col min="13775" max="13775" width="17.85546875" style="5" customWidth="1"/>
    <col min="13776" max="13776" width="12.5703125" style="5" customWidth="1"/>
    <col min="13777" max="13777" width="14.85546875" style="5" customWidth="1"/>
    <col min="13778" max="13778" width="12.5703125" style="5" customWidth="1"/>
    <col min="13779" max="13779" width="17.42578125" style="5" customWidth="1"/>
    <col min="13780" max="13780" width="12.5703125" style="5" customWidth="1"/>
    <col min="13781" max="13781" width="15" style="5" customWidth="1"/>
    <col min="13782" max="13782" width="12.5703125" style="5" customWidth="1"/>
    <col min="13783" max="13783" width="15.85546875" style="5" customWidth="1"/>
    <col min="13784" max="13784" width="12.5703125" style="5" customWidth="1"/>
    <col min="13785" max="13785" width="13.5703125" style="5" customWidth="1"/>
    <col min="13786" max="13786" width="12.5703125" style="5" customWidth="1"/>
    <col min="13787" max="13787" width="15.85546875" style="5" customWidth="1"/>
    <col min="13788" max="13788" width="12.140625" style="5" customWidth="1"/>
    <col min="13789" max="13789" width="14.7109375" style="5" customWidth="1"/>
    <col min="13790" max="13790" width="12.140625" style="5" customWidth="1"/>
    <col min="13791" max="13791" width="15" style="5" customWidth="1"/>
    <col min="13792" max="13792" width="16.140625" style="5" customWidth="1"/>
    <col min="13793" max="14021" width="11.42578125" style="5"/>
    <col min="14022" max="14022" width="9" style="5" customWidth="1"/>
    <col min="14023" max="14023" width="50" style="5" customWidth="1"/>
    <col min="14024" max="14024" width="7.140625" style="5" customWidth="1"/>
    <col min="14025" max="14025" width="10" style="5" customWidth="1"/>
    <col min="14026" max="14026" width="9.85546875" style="5" customWidth="1"/>
    <col min="14027" max="14027" width="16" style="5" customWidth="1"/>
    <col min="14028" max="14028" width="12.5703125" style="5" customWidth="1"/>
    <col min="14029" max="14029" width="14.85546875" style="5" customWidth="1"/>
    <col min="14030" max="14030" width="12.5703125" style="5" customWidth="1"/>
    <col min="14031" max="14031" width="17.85546875" style="5" customWidth="1"/>
    <col min="14032" max="14032" width="12.5703125" style="5" customWidth="1"/>
    <col min="14033" max="14033" width="14.85546875" style="5" customWidth="1"/>
    <col min="14034" max="14034" width="12.5703125" style="5" customWidth="1"/>
    <col min="14035" max="14035" width="17.42578125" style="5" customWidth="1"/>
    <col min="14036" max="14036" width="12.5703125" style="5" customWidth="1"/>
    <col min="14037" max="14037" width="15" style="5" customWidth="1"/>
    <col min="14038" max="14038" width="12.5703125" style="5" customWidth="1"/>
    <col min="14039" max="14039" width="15.85546875" style="5" customWidth="1"/>
    <col min="14040" max="14040" width="12.5703125" style="5" customWidth="1"/>
    <col min="14041" max="14041" width="13.5703125" style="5" customWidth="1"/>
    <col min="14042" max="14042" width="12.5703125" style="5" customWidth="1"/>
    <col min="14043" max="14043" width="15.85546875" style="5" customWidth="1"/>
    <col min="14044" max="14044" width="12.140625" style="5" customWidth="1"/>
    <col min="14045" max="14045" width="14.7109375" style="5" customWidth="1"/>
    <col min="14046" max="14046" width="12.140625" style="5" customWidth="1"/>
    <col min="14047" max="14047" width="15" style="5" customWidth="1"/>
    <col min="14048" max="14048" width="16.140625" style="5" customWidth="1"/>
    <col min="14049" max="14277" width="11.42578125" style="5"/>
    <col min="14278" max="14278" width="9" style="5" customWidth="1"/>
    <col min="14279" max="14279" width="50" style="5" customWidth="1"/>
    <col min="14280" max="14280" width="7.140625" style="5" customWidth="1"/>
    <col min="14281" max="14281" width="10" style="5" customWidth="1"/>
    <col min="14282" max="14282" width="9.85546875" style="5" customWidth="1"/>
    <col min="14283" max="14283" width="16" style="5" customWidth="1"/>
    <col min="14284" max="14284" width="12.5703125" style="5" customWidth="1"/>
    <col min="14285" max="14285" width="14.85546875" style="5" customWidth="1"/>
    <col min="14286" max="14286" width="12.5703125" style="5" customWidth="1"/>
    <col min="14287" max="14287" width="17.85546875" style="5" customWidth="1"/>
    <col min="14288" max="14288" width="12.5703125" style="5" customWidth="1"/>
    <col min="14289" max="14289" width="14.85546875" style="5" customWidth="1"/>
    <col min="14290" max="14290" width="12.5703125" style="5" customWidth="1"/>
    <col min="14291" max="14291" width="17.42578125" style="5" customWidth="1"/>
    <col min="14292" max="14292" width="12.5703125" style="5" customWidth="1"/>
    <col min="14293" max="14293" width="15" style="5" customWidth="1"/>
    <col min="14294" max="14294" width="12.5703125" style="5" customWidth="1"/>
    <col min="14295" max="14295" width="15.85546875" style="5" customWidth="1"/>
    <col min="14296" max="14296" width="12.5703125" style="5" customWidth="1"/>
    <col min="14297" max="14297" width="13.5703125" style="5" customWidth="1"/>
    <col min="14298" max="14298" width="12.5703125" style="5" customWidth="1"/>
    <col min="14299" max="14299" width="15.85546875" style="5" customWidth="1"/>
    <col min="14300" max="14300" width="12.140625" style="5" customWidth="1"/>
    <col min="14301" max="14301" width="14.7109375" style="5" customWidth="1"/>
    <col min="14302" max="14302" width="12.140625" style="5" customWidth="1"/>
    <col min="14303" max="14303" width="15" style="5" customWidth="1"/>
    <col min="14304" max="14304" width="16.140625" style="5" customWidth="1"/>
    <col min="14305" max="14533" width="11.42578125" style="5"/>
    <col min="14534" max="14534" width="9" style="5" customWidth="1"/>
    <col min="14535" max="14535" width="50" style="5" customWidth="1"/>
    <col min="14536" max="14536" width="7.140625" style="5" customWidth="1"/>
    <col min="14537" max="14537" width="10" style="5" customWidth="1"/>
    <col min="14538" max="14538" width="9.85546875" style="5" customWidth="1"/>
    <col min="14539" max="14539" width="16" style="5" customWidth="1"/>
    <col min="14540" max="14540" width="12.5703125" style="5" customWidth="1"/>
    <col min="14541" max="14541" width="14.85546875" style="5" customWidth="1"/>
    <col min="14542" max="14542" width="12.5703125" style="5" customWidth="1"/>
    <col min="14543" max="14543" width="17.85546875" style="5" customWidth="1"/>
    <col min="14544" max="14544" width="12.5703125" style="5" customWidth="1"/>
    <col min="14545" max="14545" width="14.85546875" style="5" customWidth="1"/>
    <col min="14546" max="14546" width="12.5703125" style="5" customWidth="1"/>
    <col min="14547" max="14547" width="17.42578125" style="5" customWidth="1"/>
    <col min="14548" max="14548" width="12.5703125" style="5" customWidth="1"/>
    <col min="14549" max="14549" width="15" style="5" customWidth="1"/>
    <col min="14550" max="14550" width="12.5703125" style="5" customWidth="1"/>
    <col min="14551" max="14551" width="15.85546875" style="5" customWidth="1"/>
    <col min="14552" max="14552" width="12.5703125" style="5" customWidth="1"/>
    <col min="14553" max="14553" width="13.5703125" style="5" customWidth="1"/>
    <col min="14554" max="14554" width="12.5703125" style="5" customWidth="1"/>
    <col min="14555" max="14555" width="15.85546875" style="5" customWidth="1"/>
    <col min="14556" max="14556" width="12.140625" style="5" customWidth="1"/>
    <col min="14557" max="14557" width="14.7109375" style="5" customWidth="1"/>
    <col min="14558" max="14558" width="12.140625" style="5" customWidth="1"/>
    <col min="14559" max="14559" width="15" style="5" customWidth="1"/>
    <col min="14560" max="14560" width="16.140625" style="5" customWidth="1"/>
    <col min="14561" max="14789" width="11.42578125" style="5"/>
    <col min="14790" max="14790" width="9" style="5" customWidth="1"/>
    <col min="14791" max="14791" width="50" style="5" customWidth="1"/>
    <col min="14792" max="14792" width="7.140625" style="5" customWidth="1"/>
    <col min="14793" max="14793" width="10" style="5" customWidth="1"/>
    <col min="14794" max="14794" width="9.85546875" style="5" customWidth="1"/>
    <col min="14795" max="14795" width="16" style="5" customWidth="1"/>
    <col min="14796" max="14796" width="12.5703125" style="5" customWidth="1"/>
    <col min="14797" max="14797" width="14.85546875" style="5" customWidth="1"/>
    <col min="14798" max="14798" width="12.5703125" style="5" customWidth="1"/>
    <col min="14799" max="14799" width="17.85546875" style="5" customWidth="1"/>
    <col min="14800" max="14800" width="12.5703125" style="5" customWidth="1"/>
    <col min="14801" max="14801" width="14.85546875" style="5" customWidth="1"/>
    <col min="14802" max="14802" width="12.5703125" style="5" customWidth="1"/>
    <col min="14803" max="14803" width="17.42578125" style="5" customWidth="1"/>
    <col min="14804" max="14804" width="12.5703125" style="5" customWidth="1"/>
    <col min="14805" max="14805" width="15" style="5" customWidth="1"/>
    <col min="14806" max="14806" width="12.5703125" style="5" customWidth="1"/>
    <col min="14807" max="14807" width="15.85546875" style="5" customWidth="1"/>
    <col min="14808" max="14808" width="12.5703125" style="5" customWidth="1"/>
    <col min="14809" max="14809" width="13.5703125" style="5" customWidth="1"/>
    <col min="14810" max="14810" width="12.5703125" style="5" customWidth="1"/>
    <col min="14811" max="14811" width="15.85546875" style="5" customWidth="1"/>
    <col min="14812" max="14812" width="12.140625" style="5" customWidth="1"/>
    <col min="14813" max="14813" width="14.7109375" style="5" customWidth="1"/>
    <col min="14814" max="14814" width="12.140625" style="5" customWidth="1"/>
    <col min="14815" max="14815" width="15" style="5" customWidth="1"/>
    <col min="14816" max="14816" width="16.140625" style="5" customWidth="1"/>
    <col min="14817" max="15045" width="11.42578125" style="5"/>
    <col min="15046" max="15046" width="9" style="5" customWidth="1"/>
    <col min="15047" max="15047" width="50" style="5" customWidth="1"/>
    <col min="15048" max="15048" width="7.140625" style="5" customWidth="1"/>
    <col min="15049" max="15049" width="10" style="5" customWidth="1"/>
    <col min="15050" max="15050" width="9.85546875" style="5" customWidth="1"/>
    <col min="15051" max="15051" width="16" style="5" customWidth="1"/>
    <col min="15052" max="15052" width="12.5703125" style="5" customWidth="1"/>
    <col min="15053" max="15053" width="14.85546875" style="5" customWidth="1"/>
    <col min="15054" max="15054" width="12.5703125" style="5" customWidth="1"/>
    <col min="15055" max="15055" width="17.85546875" style="5" customWidth="1"/>
    <col min="15056" max="15056" width="12.5703125" style="5" customWidth="1"/>
    <col min="15057" max="15057" width="14.85546875" style="5" customWidth="1"/>
    <col min="15058" max="15058" width="12.5703125" style="5" customWidth="1"/>
    <col min="15059" max="15059" width="17.42578125" style="5" customWidth="1"/>
    <col min="15060" max="15060" width="12.5703125" style="5" customWidth="1"/>
    <col min="15061" max="15061" width="15" style="5" customWidth="1"/>
    <col min="15062" max="15062" width="12.5703125" style="5" customWidth="1"/>
    <col min="15063" max="15063" width="15.85546875" style="5" customWidth="1"/>
    <col min="15064" max="15064" width="12.5703125" style="5" customWidth="1"/>
    <col min="15065" max="15065" width="13.5703125" style="5" customWidth="1"/>
    <col min="15066" max="15066" width="12.5703125" style="5" customWidth="1"/>
    <col min="15067" max="15067" width="15.85546875" style="5" customWidth="1"/>
    <col min="15068" max="15068" width="12.140625" style="5" customWidth="1"/>
    <col min="15069" max="15069" width="14.7109375" style="5" customWidth="1"/>
    <col min="15070" max="15070" width="12.140625" style="5" customWidth="1"/>
    <col min="15071" max="15071" width="15" style="5" customWidth="1"/>
    <col min="15072" max="15072" width="16.140625" style="5" customWidth="1"/>
    <col min="15073" max="15301" width="11.42578125" style="5"/>
    <col min="15302" max="15302" width="9" style="5" customWidth="1"/>
    <col min="15303" max="15303" width="50" style="5" customWidth="1"/>
    <col min="15304" max="15304" width="7.140625" style="5" customWidth="1"/>
    <col min="15305" max="15305" width="10" style="5" customWidth="1"/>
    <col min="15306" max="15306" width="9.85546875" style="5" customWidth="1"/>
    <col min="15307" max="15307" width="16" style="5" customWidth="1"/>
    <col min="15308" max="15308" width="12.5703125" style="5" customWidth="1"/>
    <col min="15309" max="15309" width="14.85546875" style="5" customWidth="1"/>
    <col min="15310" max="15310" width="12.5703125" style="5" customWidth="1"/>
    <col min="15311" max="15311" width="17.85546875" style="5" customWidth="1"/>
    <col min="15312" max="15312" width="12.5703125" style="5" customWidth="1"/>
    <col min="15313" max="15313" width="14.85546875" style="5" customWidth="1"/>
    <col min="15314" max="15314" width="12.5703125" style="5" customWidth="1"/>
    <col min="15315" max="15315" width="17.42578125" style="5" customWidth="1"/>
    <col min="15316" max="15316" width="12.5703125" style="5" customWidth="1"/>
    <col min="15317" max="15317" width="15" style="5" customWidth="1"/>
    <col min="15318" max="15318" width="12.5703125" style="5" customWidth="1"/>
    <col min="15319" max="15319" width="15.85546875" style="5" customWidth="1"/>
    <col min="15320" max="15320" width="12.5703125" style="5" customWidth="1"/>
    <col min="15321" max="15321" width="13.5703125" style="5" customWidth="1"/>
    <col min="15322" max="15322" width="12.5703125" style="5" customWidth="1"/>
    <col min="15323" max="15323" width="15.85546875" style="5" customWidth="1"/>
    <col min="15324" max="15324" width="12.140625" style="5" customWidth="1"/>
    <col min="15325" max="15325" width="14.7109375" style="5" customWidth="1"/>
    <col min="15326" max="15326" width="12.140625" style="5" customWidth="1"/>
    <col min="15327" max="15327" width="15" style="5" customWidth="1"/>
    <col min="15328" max="15328" width="16.140625" style="5" customWidth="1"/>
    <col min="15329" max="15557" width="11.42578125" style="5"/>
    <col min="15558" max="15558" width="9" style="5" customWidth="1"/>
    <col min="15559" max="15559" width="50" style="5" customWidth="1"/>
    <col min="15560" max="15560" width="7.140625" style="5" customWidth="1"/>
    <col min="15561" max="15561" width="10" style="5" customWidth="1"/>
    <col min="15562" max="15562" width="9.85546875" style="5" customWidth="1"/>
    <col min="15563" max="15563" width="16" style="5" customWidth="1"/>
    <col min="15564" max="15564" width="12.5703125" style="5" customWidth="1"/>
    <col min="15565" max="15565" width="14.85546875" style="5" customWidth="1"/>
    <col min="15566" max="15566" width="12.5703125" style="5" customWidth="1"/>
    <col min="15567" max="15567" width="17.85546875" style="5" customWidth="1"/>
    <col min="15568" max="15568" width="12.5703125" style="5" customWidth="1"/>
    <col min="15569" max="15569" width="14.85546875" style="5" customWidth="1"/>
    <col min="15570" max="15570" width="12.5703125" style="5" customWidth="1"/>
    <col min="15571" max="15571" width="17.42578125" style="5" customWidth="1"/>
    <col min="15572" max="15572" width="12.5703125" style="5" customWidth="1"/>
    <col min="15573" max="15573" width="15" style="5" customWidth="1"/>
    <col min="15574" max="15574" width="12.5703125" style="5" customWidth="1"/>
    <col min="15575" max="15575" width="15.85546875" style="5" customWidth="1"/>
    <col min="15576" max="15576" width="12.5703125" style="5" customWidth="1"/>
    <col min="15577" max="15577" width="13.5703125" style="5" customWidth="1"/>
    <col min="15578" max="15578" width="12.5703125" style="5" customWidth="1"/>
    <col min="15579" max="15579" width="15.85546875" style="5" customWidth="1"/>
    <col min="15580" max="15580" width="12.140625" style="5" customWidth="1"/>
    <col min="15581" max="15581" width="14.7109375" style="5" customWidth="1"/>
    <col min="15582" max="15582" width="12.140625" style="5" customWidth="1"/>
    <col min="15583" max="15583" width="15" style="5" customWidth="1"/>
    <col min="15584" max="15584" width="16.140625" style="5" customWidth="1"/>
    <col min="15585" max="15813" width="11.42578125" style="5"/>
    <col min="15814" max="15814" width="9" style="5" customWidth="1"/>
    <col min="15815" max="15815" width="50" style="5" customWidth="1"/>
    <col min="15816" max="15816" width="7.140625" style="5" customWidth="1"/>
    <col min="15817" max="15817" width="10" style="5" customWidth="1"/>
    <col min="15818" max="15818" width="9.85546875" style="5" customWidth="1"/>
    <col min="15819" max="15819" width="16" style="5" customWidth="1"/>
    <col min="15820" max="15820" width="12.5703125" style="5" customWidth="1"/>
    <col min="15821" max="15821" width="14.85546875" style="5" customWidth="1"/>
    <col min="15822" max="15822" width="12.5703125" style="5" customWidth="1"/>
    <col min="15823" max="15823" width="17.85546875" style="5" customWidth="1"/>
    <col min="15824" max="15824" width="12.5703125" style="5" customWidth="1"/>
    <col min="15825" max="15825" width="14.85546875" style="5" customWidth="1"/>
    <col min="15826" max="15826" width="12.5703125" style="5" customWidth="1"/>
    <col min="15827" max="15827" width="17.42578125" style="5" customWidth="1"/>
    <col min="15828" max="15828" width="12.5703125" style="5" customWidth="1"/>
    <col min="15829" max="15829" width="15" style="5" customWidth="1"/>
    <col min="15830" max="15830" width="12.5703125" style="5" customWidth="1"/>
    <col min="15831" max="15831" width="15.85546875" style="5" customWidth="1"/>
    <col min="15832" max="15832" width="12.5703125" style="5" customWidth="1"/>
    <col min="15833" max="15833" width="13.5703125" style="5" customWidth="1"/>
    <col min="15834" max="15834" width="12.5703125" style="5" customWidth="1"/>
    <col min="15835" max="15835" width="15.85546875" style="5" customWidth="1"/>
    <col min="15836" max="15836" width="12.140625" style="5" customWidth="1"/>
    <col min="15837" max="15837" width="14.7109375" style="5" customWidth="1"/>
    <col min="15838" max="15838" width="12.140625" style="5" customWidth="1"/>
    <col min="15839" max="15839" width="15" style="5" customWidth="1"/>
    <col min="15840" max="15840" width="16.140625" style="5" customWidth="1"/>
    <col min="15841" max="16069" width="11.42578125" style="5"/>
    <col min="16070" max="16070" width="9" style="5" customWidth="1"/>
    <col min="16071" max="16071" width="50" style="5" customWidth="1"/>
    <col min="16072" max="16072" width="7.140625" style="5" customWidth="1"/>
    <col min="16073" max="16073" width="10" style="5" customWidth="1"/>
    <col min="16074" max="16074" width="9.85546875" style="5" customWidth="1"/>
    <col min="16075" max="16075" width="16" style="5" customWidth="1"/>
    <col min="16076" max="16076" width="12.5703125" style="5" customWidth="1"/>
    <col min="16077" max="16077" width="14.85546875" style="5" customWidth="1"/>
    <col min="16078" max="16078" width="12.5703125" style="5" customWidth="1"/>
    <col min="16079" max="16079" width="17.85546875" style="5" customWidth="1"/>
    <col min="16080" max="16080" width="12.5703125" style="5" customWidth="1"/>
    <col min="16081" max="16081" width="14.85546875" style="5" customWidth="1"/>
    <col min="16082" max="16082" width="12.5703125" style="5" customWidth="1"/>
    <col min="16083" max="16083" width="17.42578125" style="5" customWidth="1"/>
    <col min="16084" max="16084" width="12.5703125" style="5" customWidth="1"/>
    <col min="16085" max="16085" width="15" style="5" customWidth="1"/>
    <col min="16086" max="16086" width="12.5703125" style="5" customWidth="1"/>
    <col min="16087" max="16087" width="15.85546875" style="5" customWidth="1"/>
    <col min="16088" max="16088" width="12.5703125" style="5" customWidth="1"/>
    <col min="16089" max="16089" width="13.5703125" style="5" customWidth="1"/>
    <col min="16090" max="16090" width="12.5703125" style="5" customWidth="1"/>
    <col min="16091" max="16091" width="15.85546875" style="5" customWidth="1"/>
    <col min="16092" max="16092" width="12.140625" style="5" customWidth="1"/>
    <col min="16093" max="16093" width="14.7109375" style="5" customWidth="1"/>
    <col min="16094" max="16094" width="12.140625" style="5" customWidth="1"/>
    <col min="16095" max="16095" width="15" style="5" customWidth="1"/>
    <col min="16096" max="16096" width="16.140625" style="5" customWidth="1"/>
    <col min="16097" max="16384" width="11.42578125" style="5"/>
  </cols>
  <sheetData>
    <row r="1" spans="1:6" s="19" customFormat="1" ht="14.25" x14ac:dyDescent="0.3">
      <c r="A1" s="23"/>
      <c r="B1" s="24"/>
      <c r="C1" s="25"/>
      <c r="D1" s="26"/>
      <c r="E1" s="27"/>
      <c r="F1" s="28"/>
    </row>
    <row r="2" spans="1:6" s="19" customFormat="1" ht="18.75" x14ac:dyDescent="0.25">
      <c r="A2" s="128" t="s">
        <v>10</v>
      </c>
      <c r="B2" s="128"/>
      <c r="C2" s="128"/>
      <c r="D2" s="128"/>
      <c r="E2" s="128"/>
      <c r="F2" s="128"/>
    </row>
    <row r="3" spans="1:6" s="19" customFormat="1" ht="14.25" x14ac:dyDescent="0.3">
      <c r="A3" s="29"/>
      <c r="B3" s="30"/>
      <c r="C3" s="31"/>
      <c r="D3" s="32"/>
      <c r="E3" s="33"/>
      <c r="F3" s="32"/>
    </row>
    <row r="4" spans="1:6" s="20" customFormat="1" ht="14.25" x14ac:dyDescent="0.25">
      <c r="A4" s="34" t="s">
        <v>72</v>
      </c>
      <c r="B4" s="130" t="s">
        <v>202</v>
      </c>
      <c r="C4" s="130"/>
      <c r="D4" s="130"/>
      <c r="E4" s="130"/>
      <c r="F4" s="130"/>
    </row>
    <row r="5" spans="1:6" s="20" customFormat="1" x14ac:dyDescent="0.25">
      <c r="A5" s="35"/>
      <c r="B5" s="36"/>
      <c r="C5" s="37"/>
      <c r="D5" s="33"/>
      <c r="E5" s="38"/>
      <c r="F5" s="39"/>
    </row>
    <row r="6" spans="1:6" s="20" customFormat="1" ht="12.75" customHeight="1" x14ac:dyDescent="0.25">
      <c r="A6" s="65" t="s">
        <v>73</v>
      </c>
      <c r="B6" s="129" t="s">
        <v>203</v>
      </c>
      <c r="C6" s="129"/>
      <c r="D6" s="129"/>
      <c r="E6" s="129"/>
      <c r="F6" s="129"/>
    </row>
    <row r="7" spans="1:6" s="20" customFormat="1" ht="14.25" x14ac:dyDescent="0.3">
      <c r="A7" s="29"/>
      <c r="B7" s="129"/>
      <c r="C7" s="129"/>
      <c r="D7" s="129"/>
      <c r="E7" s="129"/>
      <c r="F7" s="129"/>
    </row>
    <row r="8" spans="1:6" s="20" customFormat="1" ht="14.25" x14ac:dyDescent="0.3">
      <c r="A8" s="29"/>
      <c r="B8" s="129"/>
      <c r="C8" s="129"/>
      <c r="D8" s="129"/>
      <c r="E8" s="129"/>
      <c r="F8" s="129"/>
    </row>
    <row r="9" spans="1:6" s="20" customFormat="1" ht="14.25" x14ac:dyDescent="0.3">
      <c r="A9" s="29"/>
      <c r="B9" s="129"/>
      <c r="C9" s="129"/>
      <c r="D9" s="129"/>
      <c r="E9" s="129"/>
      <c r="F9" s="129"/>
    </row>
    <row r="10" spans="1:6" s="20" customFormat="1" ht="14.25" x14ac:dyDescent="0.3">
      <c r="A10" s="29"/>
      <c r="B10" s="129"/>
      <c r="C10" s="129"/>
      <c r="D10" s="129"/>
      <c r="E10" s="129"/>
      <c r="F10" s="129"/>
    </row>
    <row r="11" spans="1:6" s="20" customFormat="1" ht="14.25" x14ac:dyDescent="0.3">
      <c r="A11" s="29"/>
      <c r="B11" s="129"/>
      <c r="C11" s="129"/>
      <c r="D11" s="129"/>
      <c r="E11" s="129"/>
      <c r="F11" s="129"/>
    </row>
    <row r="12" spans="1:6" s="20" customFormat="1" ht="14.25" x14ac:dyDescent="0.3">
      <c r="A12" s="29"/>
      <c r="B12" s="129"/>
      <c r="C12" s="129"/>
      <c r="D12" s="129"/>
      <c r="E12" s="129"/>
      <c r="F12" s="129"/>
    </row>
    <row r="13" spans="1:6" s="20" customFormat="1" x14ac:dyDescent="0.25">
      <c r="A13" s="40"/>
      <c r="B13" s="129"/>
      <c r="C13" s="129"/>
      <c r="D13" s="129"/>
      <c r="E13" s="129"/>
      <c r="F13" s="129"/>
    </row>
    <row r="14" spans="1:6" s="20" customFormat="1" x14ac:dyDescent="0.25">
      <c r="A14" s="40"/>
      <c r="B14" s="41"/>
      <c r="C14" s="41"/>
      <c r="D14" s="42"/>
      <c r="E14" s="43"/>
      <c r="F14" s="42"/>
    </row>
    <row r="15" spans="1:6" s="20" customFormat="1" x14ac:dyDescent="0.25">
      <c r="A15" s="40"/>
      <c r="B15" s="41"/>
      <c r="C15" s="41"/>
      <c r="D15" s="42"/>
      <c r="E15" s="43"/>
      <c r="F15" s="42"/>
    </row>
    <row r="16" spans="1:6" s="20" customFormat="1" ht="14.25" x14ac:dyDescent="0.3">
      <c r="A16" s="44" t="s">
        <v>74</v>
      </c>
      <c r="B16" s="44"/>
      <c r="C16" s="45"/>
      <c r="D16" s="46"/>
      <c r="E16" s="47"/>
      <c r="F16" s="48" t="s">
        <v>2</v>
      </c>
    </row>
    <row r="17" spans="1:6" s="20" customFormat="1" ht="14.25" x14ac:dyDescent="0.3">
      <c r="A17" s="44"/>
      <c r="B17" s="44" t="s">
        <v>71</v>
      </c>
      <c r="C17" s="45"/>
      <c r="D17" s="46"/>
      <c r="E17" s="47"/>
      <c r="F17" s="48"/>
    </row>
    <row r="18" spans="1:6" s="20" customFormat="1" ht="14.25" x14ac:dyDescent="0.3">
      <c r="A18" s="49"/>
      <c r="B18" s="49" t="s">
        <v>15</v>
      </c>
      <c r="C18" s="49"/>
      <c r="D18" s="50"/>
      <c r="E18" s="47"/>
      <c r="F18" s="51">
        <f>+F70</f>
        <v>0</v>
      </c>
    </row>
    <row r="19" spans="1:6" s="20" customFormat="1" ht="14.25" x14ac:dyDescent="0.3">
      <c r="A19" s="49"/>
      <c r="B19" s="49" t="s">
        <v>16</v>
      </c>
      <c r="C19" s="49"/>
      <c r="D19" s="50"/>
      <c r="E19" s="47"/>
      <c r="F19" s="51">
        <f>+F96</f>
        <v>0</v>
      </c>
    </row>
    <row r="20" spans="1:6" s="20" customFormat="1" ht="14.25" x14ac:dyDescent="0.3">
      <c r="A20" s="49"/>
      <c r="B20" s="49" t="s">
        <v>17</v>
      </c>
      <c r="C20" s="49"/>
      <c r="D20" s="50"/>
      <c r="E20" s="47"/>
      <c r="F20" s="51">
        <f>+F117</f>
        <v>0</v>
      </c>
    </row>
    <row r="21" spans="1:6" s="20" customFormat="1" ht="14.25" x14ac:dyDescent="0.3">
      <c r="A21" s="49"/>
      <c r="B21" s="49" t="s">
        <v>113</v>
      </c>
      <c r="C21" s="49"/>
      <c r="D21" s="50"/>
      <c r="E21" s="47"/>
      <c r="F21" s="51"/>
    </row>
    <row r="22" spans="1:6" s="20" customFormat="1" ht="14.25" x14ac:dyDescent="0.3">
      <c r="A22" s="49"/>
      <c r="B22" s="49" t="s">
        <v>173</v>
      </c>
      <c r="C22" s="49"/>
      <c r="D22" s="50"/>
      <c r="E22" s="47"/>
      <c r="F22" s="51">
        <f>+F130</f>
        <v>0</v>
      </c>
    </row>
    <row r="23" spans="1:6" s="20" customFormat="1" ht="14.25" x14ac:dyDescent="0.3">
      <c r="A23" s="49"/>
      <c r="B23" s="49" t="str">
        <f>+B131</f>
        <v>B) INST. HIDRAULICA SANITARIA</v>
      </c>
      <c r="C23" s="49"/>
      <c r="D23" s="50"/>
      <c r="E23" s="47"/>
      <c r="F23" s="51">
        <f>+F141</f>
        <v>0</v>
      </c>
    </row>
    <row r="24" spans="1:6" s="20" customFormat="1" ht="14.25" x14ac:dyDescent="0.3">
      <c r="A24" s="49"/>
      <c r="B24" s="49" t="str">
        <f>+B142</f>
        <v>C) INST. DE GAS</v>
      </c>
      <c r="C24" s="52"/>
      <c r="D24" s="50"/>
      <c r="E24" s="47"/>
      <c r="F24" s="51">
        <f>+F144</f>
        <v>0</v>
      </c>
    </row>
    <row r="25" spans="1:6" s="20" customFormat="1" ht="14.25" x14ac:dyDescent="0.3">
      <c r="A25" s="49"/>
      <c r="B25" s="49"/>
      <c r="C25" s="52"/>
      <c r="D25" s="50"/>
      <c r="E25" s="47"/>
      <c r="F25" s="51"/>
    </row>
    <row r="26" spans="1:6" s="20" customFormat="1" ht="17.25" x14ac:dyDescent="0.3">
      <c r="A26" s="49"/>
      <c r="B26" s="53"/>
      <c r="C26" s="54"/>
      <c r="D26" s="55"/>
      <c r="E26" s="56"/>
      <c r="F26" s="39"/>
    </row>
    <row r="27" spans="1:6" s="20" customFormat="1" ht="14.25" x14ac:dyDescent="0.3">
      <c r="A27" s="49"/>
      <c r="B27" s="57"/>
      <c r="C27" s="31"/>
      <c r="D27" s="58" t="s">
        <v>75</v>
      </c>
      <c r="E27" s="59"/>
      <c r="F27" s="60">
        <f>SUM(F18:F26)</f>
        <v>0</v>
      </c>
    </row>
    <row r="28" spans="1:6" s="20" customFormat="1" ht="14.25" x14ac:dyDescent="0.3">
      <c r="A28" s="49"/>
      <c r="B28" s="57"/>
      <c r="C28" s="31"/>
      <c r="D28" s="61"/>
      <c r="E28" s="62"/>
      <c r="F28" s="51"/>
    </row>
    <row r="29" spans="1:6" s="20" customFormat="1" ht="14.25" x14ac:dyDescent="0.3">
      <c r="A29" s="49"/>
      <c r="B29" s="57"/>
      <c r="C29" s="31"/>
      <c r="D29" s="58" t="s">
        <v>76</v>
      </c>
      <c r="E29" s="59"/>
      <c r="F29" s="60">
        <f>ROUND((F27*16%),2)</f>
        <v>0</v>
      </c>
    </row>
    <row r="30" spans="1:6" s="20" customFormat="1" ht="14.25" x14ac:dyDescent="0.3">
      <c r="A30" s="49"/>
      <c r="B30" s="57"/>
      <c r="C30" s="31"/>
      <c r="D30" s="61"/>
      <c r="E30" s="62"/>
      <c r="F30" s="51"/>
    </row>
    <row r="31" spans="1:6" s="20" customFormat="1" ht="14.25" x14ac:dyDescent="0.3">
      <c r="A31" s="49"/>
      <c r="B31" s="57"/>
      <c r="C31" s="31"/>
      <c r="D31" s="58" t="s">
        <v>77</v>
      </c>
      <c r="E31" s="59"/>
      <c r="F31" s="60">
        <f>SUM(F27:F29)</f>
        <v>0</v>
      </c>
    </row>
    <row r="32" spans="1:6" s="20" customFormat="1" ht="14.25" x14ac:dyDescent="0.3">
      <c r="A32" s="49"/>
      <c r="B32" s="63"/>
      <c r="C32" s="63"/>
      <c r="D32" s="51"/>
      <c r="E32" s="64"/>
      <c r="F32" s="39"/>
    </row>
    <row r="33" spans="1:6" s="20" customFormat="1" x14ac:dyDescent="0.25">
      <c r="A33" s="54"/>
      <c r="B33" s="54"/>
      <c r="C33" s="54"/>
      <c r="D33" s="54"/>
      <c r="E33" s="55"/>
      <c r="F33" s="56"/>
    </row>
    <row r="34" spans="1:6" s="20" customFormat="1" x14ac:dyDescent="0.25">
      <c r="A34" s="54"/>
      <c r="B34" s="54"/>
      <c r="C34" s="54"/>
      <c r="D34" s="54"/>
      <c r="E34" s="55"/>
      <c r="F34" s="56"/>
    </row>
    <row r="35" spans="1:6" s="20" customFormat="1" x14ac:dyDescent="0.25">
      <c r="A35" s="54"/>
      <c r="B35" s="54"/>
      <c r="C35" s="54"/>
      <c r="D35" s="54"/>
      <c r="E35" s="55"/>
      <c r="F35" s="56"/>
    </row>
    <row r="36" spans="1:6" s="20" customFormat="1" x14ac:dyDescent="0.25">
      <c r="A36" s="54"/>
      <c r="B36" s="54"/>
      <c r="C36" s="54"/>
      <c r="D36" s="54"/>
      <c r="E36" s="55"/>
      <c r="F36" s="56"/>
    </row>
    <row r="37" spans="1:6" s="20" customFormat="1" x14ac:dyDescent="0.25">
      <c r="A37" s="54"/>
      <c r="B37" s="54"/>
      <c r="C37" s="54"/>
      <c r="D37" s="54"/>
      <c r="E37" s="55"/>
      <c r="F37" s="56"/>
    </row>
    <row r="38" spans="1:6" s="20" customFormat="1" x14ac:dyDescent="0.25">
      <c r="A38" s="54"/>
      <c r="B38" s="54"/>
      <c r="C38" s="54"/>
      <c r="D38" s="54"/>
      <c r="E38" s="55"/>
      <c r="F38" s="56"/>
    </row>
    <row r="39" spans="1:6" s="20" customFormat="1" x14ac:dyDescent="0.25">
      <c r="A39" s="54"/>
      <c r="B39" s="54"/>
      <c r="C39" s="54"/>
      <c r="D39" s="54"/>
      <c r="E39" s="55"/>
      <c r="F39" s="56"/>
    </row>
    <row r="40" spans="1:6" s="20" customFormat="1" x14ac:dyDescent="0.25">
      <c r="A40" s="54"/>
      <c r="B40" s="54"/>
      <c r="C40" s="54"/>
      <c r="D40" s="54"/>
      <c r="E40" s="55"/>
      <c r="F40" s="56"/>
    </row>
    <row r="41" spans="1:6" s="20" customFormat="1" x14ac:dyDescent="0.25">
      <c r="A41" s="54"/>
      <c r="B41" s="54"/>
      <c r="C41" s="54"/>
      <c r="D41" s="54"/>
      <c r="E41" s="55"/>
      <c r="F41" s="56"/>
    </row>
    <row r="42" spans="1:6" s="20" customFormat="1" x14ac:dyDescent="0.25">
      <c r="A42" s="54"/>
      <c r="B42" s="54"/>
      <c r="C42" s="54"/>
      <c r="D42" s="54"/>
      <c r="E42" s="55"/>
      <c r="F42" s="56"/>
    </row>
    <row r="43" spans="1:6" s="20" customFormat="1" x14ac:dyDescent="0.25">
      <c r="A43" s="54"/>
      <c r="B43" s="54"/>
      <c r="C43" s="54"/>
      <c r="D43" s="54"/>
      <c r="E43" s="55"/>
      <c r="F43" s="56"/>
    </row>
    <row r="44" spans="1:6" s="20" customFormat="1" x14ac:dyDescent="0.25">
      <c r="A44" s="54"/>
      <c r="B44" s="54"/>
      <c r="C44" s="54"/>
      <c r="D44" s="54"/>
      <c r="E44" s="55"/>
      <c r="F44" s="56"/>
    </row>
    <row r="45" spans="1:6" s="1" customFormat="1" ht="26.25" x14ac:dyDescent="0.5">
      <c r="A45" s="125" t="s">
        <v>10</v>
      </c>
      <c r="B45" s="126"/>
      <c r="C45" s="126"/>
      <c r="D45" s="126"/>
      <c r="E45" s="126"/>
      <c r="F45" s="126"/>
    </row>
    <row r="46" spans="1:6" s="10" customFormat="1" ht="13.5" customHeight="1" x14ac:dyDescent="0.25">
      <c r="A46" s="21"/>
      <c r="B46" s="22" t="s">
        <v>201</v>
      </c>
      <c r="C46" s="9"/>
      <c r="D46" s="2"/>
      <c r="E46" s="2"/>
      <c r="F46" s="6"/>
    </row>
    <row r="47" spans="1:6" s="10" customFormat="1" ht="13.5" customHeight="1" x14ac:dyDescent="0.25">
      <c r="A47" s="21"/>
      <c r="B47" s="22" t="s">
        <v>19</v>
      </c>
      <c r="C47" s="9"/>
      <c r="D47" s="9"/>
      <c r="E47" s="9"/>
      <c r="F47" s="7"/>
    </row>
    <row r="48" spans="1:6" s="10" customFormat="1" ht="13.5" customHeight="1" x14ac:dyDescent="0.25">
      <c r="A48" s="21"/>
      <c r="B48" s="22" t="s">
        <v>20</v>
      </c>
      <c r="C48" s="9"/>
      <c r="D48" s="9"/>
      <c r="E48" s="9"/>
      <c r="F48" s="8"/>
    </row>
    <row r="49" spans="1:6" s="10" customFormat="1" ht="4.5" customHeight="1" x14ac:dyDescent="0.25">
      <c r="A49" s="11"/>
      <c r="B49" s="12"/>
      <c r="C49" s="13"/>
      <c r="D49" s="13"/>
      <c r="E49" s="14"/>
      <c r="F49" s="15"/>
    </row>
    <row r="50" spans="1:6" s="4" customFormat="1" ht="13.5" customHeight="1" x14ac:dyDescent="0.3">
      <c r="A50" s="127" t="s">
        <v>11</v>
      </c>
      <c r="B50" s="127"/>
      <c r="C50" s="127"/>
      <c r="D50" s="127"/>
      <c r="E50" s="127"/>
      <c r="F50" s="127"/>
    </row>
    <row r="51" spans="1:6" s="4" customFormat="1" ht="13.5" customHeight="1" x14ac:dyDescent="0.3">
      <c r="A51" s="80" t="s">
        <v>0</v>
      </c>
      <c r="B51" s="80" t="s">
        <v>12</v>
      </c>
      <c r="C51" s="80" t="s">
        <v>1</v>
      </c>
      <c r="D51" s="80" t="s">
        <v>4</v>
      </c>
      <c r="E51" s="80" t="s">
        <v>13</v>
      </c>
      <c r="F51" s="80" t="s">
        <v>14</v>
      </c>
    </row>
    <row r="52" spans="1:6" x14ac:dyDescent="0.3">
      <c r="A52" s="77"/>
      <c r="B52" s="76"/>
      <c r="C52" s="69"/>
      <c r="D52" s="70"/>
      <c r="E52" s="70"/>
      <c r="F52" s="71"/>
    </row>
    <row r="53" spans="1:6" x14ac:dyDescent="0.3">
      <c r="A53" s="101"/>
      <c r="B53" s="81" t="s">
        <v>114</v>
      </c>
      <c r="C53" s="82"/>
      <c r="D53" s="83"/>
      <c r="E53" s="83"/>
      <c r="F53" s="83"/>
    </row>
    <row r="54" spans="1:6" ht="27" x14ac:dyDescent="0.3">
      <c r="A54" s="79" t="s">
        <v>25</v>
      </c>
      <c r="B54" s="84" t="s">
        <v>78</v>
      </c>
      <c r="C54" s="72" t="s">
        <v>5</v>
      </c>
      <c r="D54" s="85">
        <v>341.21000000000004</v>
      </c>
      <c r="E54" s="87"/>
      <c r="F54" s="86">
        <f>ROUND((D54*E54),2)</f>
        <v>0</v>
      </c>
    </row>
    <row r="55" spans="1:6" ht="54" x14ac:dyDescent="0.3">
      <c r="A55" s="79" t="s">
        <v>26</v>
      </c>
      <c r="B55" s="84" t="s">
        <v>21</v>
      </c>
      <c r="C55" s="72" t="s">
        <v>6</v>
      </c>
      <c r="D55" s="85">
        <v>132.02000000000001</v>
      </c>
      <c r="E55" s="68"/>
      <c r="F55" s="86">
        <f t="shared" ref="F55:F69" si="0">ROUND((D55*E55),2)</f>
        <v>0</v>
      </c>
    </row>
    <row r="56" spans="1:6" ht="40.5" x14ac:dyDescent="0.3">
      <c r="A56" s="79" t="s">
        <v>27</v>
      </c>
      <c r="B56" s="84" t="s">
        <v>115</v>
      </c>
      <c r="C56" s="72" t="s">
        <v>6</v>
      </c>
      <c r="D56" s="85">
        <v>201.27999999999997</v>
      </c>
      <c r="E56" s="68"/>
      <c r="F56" s="86">
        <f t="shared" si="0"/>
        <v>0</v>
      </c>
    </row>
    <row r="57" spans="1:6" ht="27" x14ac:dyDescent="0.3">
      <c r="A57" s="79" t="s">
        <v>28</v>
      </c>
      <c r="B57" s="84" t="s">
        <v>79</v>
      </c>
      <c r="C57" s="72" t="s">
        <v>6</v>
      </c>
      <c r="D57" s="85">
        <v>30.1</v>
      </c>
      <c r="E57" s="68"/>
      <c r="F57" s="86">
        <f t="shared" si="0"/>
        <v>0</v>
      </c>
    </row>
    <row r="58" spans="1:6" ht="27" x14ac:dyDescent="0.3">
      <c r="A58" s="79" t="s">
        <v>29</v>
      </c>
      <c r="B58" s="84" t="s">
        <v>116</v>
      </c>
      <c r="C58" s="72" t="s">
        <v>5</v>
      </c>
      <c r="D58" s="85">
        <v>79.759999999999991</v>
      </c>
      <c r="E58" s="68"/>
      <c r="F58" s="86">
        <f t="shared" si="0"/>
        <v>0</v>
      </c>
    </row>
    <row r="59" spans="1:6" ht="27" x14ac:dyDescent="0.3">
      <c r="A59" s="79" t="s">
        <v>30</v>
      </c>
      <c r="B59" s="84" t="s">
        <v>117</v>
      </c>
      <c r="C59" s="72" t="s">
        <v>5</v>
      </c>
      <c r="D59" s="85">
        <v>23.650000000000002</v>
      </c>
      <c r="E59" s="68"/>
      <c r="F59" s="86">
        <f t="shared" si="0"/>
        <v>0</v>
      </c>
    </row>
    <row r="60" spans="1:6" ht="40.5" x14ac:dyDescent="0.3">
      <c r="A60" s="79" t="s">
        <v>31</v>
      </c>
      <c r="B60" s="84" t="s">
        <v>80</v>
      </c>
      <c r="C60" s="72" t="s">
        <v>7</v>
      </c>
      <c r="D60" s="85">
        <v>488.2999999999999</v>
      </c>
      <c r="E60" s="68"/>
      <c r="F60" s="86">
        <f t="shared" si="0"/>
        <v>0</v>
      </c>
    </row>
    <row r="61" spans="1:6" ht="40.5" x14ac:dyDescent="0.3">
      <c r="A61" s="79" t="s">
        <v>32</v>
      </c>
      <c r="B61" s="84" t="s">
        <v>118</v>
      </c>
      <c r="C61" s="72" t="s">
        <v>7</v>
      </c>
      <c r="D61" s="85">
        <v>586.52999999999975</v>
      </c>
      <c r="E61" s="68"/>
      <c r="F61" s="86">
        <f t="shared" si="0"/>
        <v>0</v>
      </c>
    </row>
    <row r="62" spans="1:6" ht="40.5" x14ac:dyDescent="0.3">
      <c r="A62" s="79" t="s">
        <v>33</v>
      </c>
      <c r="B62" s="84" t="s">
        <v>81</v>
      </c>
      <c r="C62" s="72" t="s">
        <v>7</v>
      </c>
      <c r="D62" s="85">
        <v>677.12000000000012</v>
      </c>
      <c r="E62" s="68"/>
      <c r="F62" s="86">
        <f t="shared" si="0"/>
        <v>0</v>
      </c>
    </row>
    <row r="63" spans="1:6" ht="27" x14ac:dyDescent="0.3">
      <c r="A63" s="79" t="s">
        <v>34</v>
      </c>
      <c r="B63" s="84" t="s">
        <v>82</v>
      </c>
      <c r="C63" s="72" t="s">
        <v>5</v>
      </c>
      <c r="D63" s="85">
        <v>150.60000000000002</v>
      </c>
      <c r="E63" s="68"/>
      <c r="F63" s="86">
        <f t="shared" si="0"/>
        <v>0</v>
      </c>
    </row>
    <row r="64" spans="1:6" ht="40.5" x14ac:dyDescent="0.3">
      <c r="A64" s="79" t="s">
        <v>35</v>
      </c>
      <c r="B64" s="84" t="s">
        <v>83</v>
      </c>
      <c r="C64" s="72" t="s">
        <v>6</v>
      </c>
      <c r="D64" s="85">
        <v>19.22</v>
      </c>
      <c r="E64" s="68"/>
      <c r="F64" s="86">
        <f t="shared" si="0"/>
        <v>0</v>
      </c>
    </row>
    <row r="65" spans="1:6" ht="40.5" x14ac:dyDescent="0.3">
      <c r="A65" s="79" t="s">
        <v>36</v>
      </c>
      <c r="B65" s="84" t="s">
        <v>119</v>
      </c>
      <c r="C65" s="72" t="s">
        <v>6</v>
      </c>
      <c r="D65" s="85">
        <v>1.4400000000000006</v>
      </c>
      <c r="E65" s="68"/>
      <c r="F65" s="86">
        <f>ROUND((D65*E65),2)</f>
        <v>0</v>
      </c>
    </row>
    <row r="66" spans="1:6" ht="27" x14ac:dyDescent="0.3">
      <c r="A66" s="79" t="s">
        <v>37</v>
      </c>
      <c r="B66" s="84" t="s">
        <v>84</v>
      </c>
      <c r="C66" s="72" t="s">
        <v>5</v>
      </c>
      <c r="D66" s="85">
        <v>38.17</v>
      </c>
      <c r="E66" s="68"/>
      <c r="F66" s="86">
        <f t="shared" si="0"/>
        <v>0</v>
      </c>
    </row>
    <row r="67" spans="1:6" ht="40.5" x14ac:dyDescent="0.3">
      <c r="A67" s="79" t="s">
        <v>38</v>
      </c>
      <c r="B67" s="84" t="s">
        <v>120</v>
      </c>
      <c r="C67" s="72" t="s">
        <v>8</v>
      </c>
      <c r="D67" s="85">
        <v>128.26</v>
      </c>
      <c r="E67" s="68"/>
      <c r="F67" s="86">
        <f t="shared" si="0"/>
        <v>0</v>
      </c>
    </row>
    <row r="68" spans="1:6" ht="40.5" x14ac:dyDescent="0.3">
      <c r="A68" s="79" t="s">
        <v>39</v>
      </c>
      <c r="B68" s="84" t="s">
        <v>121</v>
      </c>
      <c r="C68" s="72" t="s">
        <v>8</v>
      </c>
      <c r="D68" s="87">
        <v>15</v>
      </c>
      <c r="E68" s="87"/>
      <c r="F68" s="86">
        <f t="shared" si="0"/>
        <v>0</v>
      </c>
    </row>
    <row r="69" spans="1:6" ht="54" x14ac:dyDescent="0.3">
      <c r="A69" s="79" t="s">
        <v>40</v>
      </c>
      <c r="B69" s="84" t="s">
        <v>22</v>
      </c>
      <c r="C69" s="72" t="s">
        <v>6</v>
      </c>
      <c r="D69" s="85">
        <v>384.49</v>
      </c>
      <c r="E69" s="68"/>
      <c r="F69" s="86">
        <f t="shared" si="0"/>
        <v>0</v>
      </c>
    </row>
    <row r="70" spans="1:6" x14ac:dyDescent="0.3">
      <c r="A70" s="75"/>
      <c r="B70" s="88"/>
      <c r="C70" s="73"/>
      <c r="D70" s="89"/>
      <c r="E70" s="90" t="s">
        <v>122</v>
      </c>
      <c r="F70" s="91">
        <f>SUM(F54:F69)</f>
        <v>0</v>
      </c>
    </row>
    <row r="71" spans="1:6" x14ac:dyDescent="0.3">
      <c r="A71" s="74"/>
      <c r="B71" s="81" t="s">
        <v>123</v>
      </c>
      <c r="C71" s="73"/>
      <c r="D71" s="89"/>
      <c r="E71" s="89"/>
      <c r="F71" s="91"/>
    </row>
    <row r="72" spans="1:6" ht="27" x14ac:dyDescent="0.3">
      <c r="A72" s="79" t="s">
        <v>41</v>
      </c>
      <c r="B72" s="92" t="s">
        <v>124</v>
      </c>
      <c r="C72" s="72" t="s">
        <v>5</v>
      </c>
      <c r="D72" s="93">
        <v>82.03</v>
      </c>
      <c r="E72" s="94"/>
      <c r="F72" s="86">
        <f>ROUND((D72*E72),2)</f>
        <v>0</v>
      </c>
    </row>
    <row r="73" spans="1:6" ht="54" x14ac:dyDescent="0.3">
      <c r="A73" s="79" t="s">
        <v>42</v>
      </c>
      <c r="B73" s="84" t="s">
        <v>125</v>
      </c>
      <c r="C73" s="72" t="s">
        <v>5</v>
      </c>
      <c r="D73" s="85">
        <v>5.74</v>
      </c>
      <c r="E73" s="68"/>
      <c r="F73" s="86">
        <f t="shared" ref="F73:F95" si="1">ROUND((D73*E73),2)</f>
        <v>0</v>
      </c>
    </row>
    <row r="74" spans="1:6" ht="27" x14ac:dyDescent="0.3">
      <c r="A74" s="79" t="s">
        <v>43</v>
      </c>
      <c r="B74" s="84" t="s">
        <v>126</v>
      </c>
      <c r="C74" s="72" t="s">
        <v>5</v>
      </c>
      <c r="D74" s="85">
        <v>56.26</v>
      </c>
      <c r="E74" s="68"/>
      <c r="F74" s="86">
        <f t="shared" si="1"/>
        <v>0</v>
      </c>
    </row>
    <row r="75" spans="1:6" ht="40.5" x14ac:dyDescent="0.3">
      <c r="A75" s="79" t="s">
        <v>44</v>
      </c>
      <c r="B75" s="84" t="s">
        <v>85</v>
      </c>
      <c r="C75" s="72" t="s">
        <v>7</v>
      </c>
      <c r="D75" s="85">
        <v>456.69</v>
      </c>
      <c r="E75" s="68"/>
      <c r="F75" s="86">
        <f t="shared" si="1"/>
        <v>0</v>
      </c>
    </row>
    <row r="76" spans="1:6" ht="54" x14ac:dyDescent="0.3">
      <c r="A76" s="79" t="s">
        <v>45</v>
      </c>
      <c r="B76" s="84" t="s">
        <v>127</v>
      </c>
      <c r="C76" s="72" t="s">
        <v>7</v>
      </c>
      <c r="D76" s="85">
        <v>601.24</v>
      </c>
      <c r="E76" s="68"/>
      <c r="F76" s="86">
        <f t="shared" si="1"/>
        <v>0</v>
      </c>
    </row>
    <row r="77" spans="1:6" ht="54" x14ac:dyDescent="0.3">
      <c r="A77" s="79" t="s">
        <v>46</v>
      </c>
      <c r="B77" s="84" t="s">
        <v>128</v>
      </c>
      <c r="C77" s="72" t="s">
        <v>7</v>
      </c>
      <c r="D77" s="85">
        <v>1372.2</v>
      </c>
      <c r="E77" s="68"/>
      <c r="F77" s="86">
        <f t="shared" si="1"/>
        <v>0</v>
      </c>
    </row>
    <row r="78" spans="1:6" ht="54" x14ac:dyDescent="0.3">
      <c r="A78" s="79" t="s">
        <v>47</v>
      </c>
      <c r="B78" s="84" t="s">
        <v>129</v>
      </c>
      <c r="C78" s="72" t="s">
        <v>6</v>
      </c>
      <c r="D78" s="85">
        <v>9.8699999999999992</v>
      </c>
      <c r="E78" s="68"/>
      <c r="F78" s="86">
        <f t="shared" si="1"/>
        <v>0</v>
      </c>
    </row>
    <row r="79" spans="1:6" ht="81" x14ac:dyDescent="0.3">
      <c r="A79" s="79" t="s">
        <v>48</v>
      </c>
      <c r="B79" s="84" t="s">
        <v>130</v>
      </c>
      <c r="C79" s="72" t="s">
        <v>8</v>
      </c>
      <c r="D79" s="85">
        <v>313.67</v>
      </c>
      <c r="E79" s="94"/>
      <c r="F79" s="86">
        <f t="shared" si="1"/>
        <v>0</v>
      </c>
    </row>
    <row r="80" spans="1:6" ht="81" x14ac:dyDescent="0.3">
      <c r="A80" s="79" t="s">
        <v>49</v>
      </c>
      <c r="B80" s="84" t="s">
        <v>131</v>
      </c>
      <c r="C80" s="72" t="s">
        <v>8</v>
      </c>
      <c r="D80" s="85">
        <v>47.48</v>
      </c>
      <c r="E80" s="94"/>
      <c r="F80" s="86">
        <f t="shared" si="1"/>
        <v>0</v>
      </c>
    </row>
    <row r="81" spans="1:6" ht="94.5" x14ac:dyDescent="0.3">
      <c r="A81" s="79" t="s">
        <v>50</v>
      </c>
      <c r="B81" s="84" t="s">
        <v>132</v>
      </c>
      <c r="C81" s="72" t="s">
        <v>3</v>
      </c>
      <c r="D81" s="85">
        <v>56</v>
      </c>
      <c r="E81" s="94"/>
      <c r="F81" s="86">
        <f t="shared" si="1"/>
        <v>0</v>
      </c>
    </row>
    <row r="82" spans="1:6" ht="94.5" x14ac:dyDescent="0.3">
      <c r="A82" s="79" t="s">
        <v>51</v>
      </c>
      <c r="B82" s="84" t="s">
        <v>133</v>
      </c>
      <c r="C82" s="72" t="s">
        <v>3</v>
      </c>
      <c r="D82" s="85">
        <v>4</v>
      </c>
      <c r="E82" s="94"/>
      <c r="F82" s="86">
        <f t="shared" si="1"/>
        <v>0</v>
      </c>
    </row>
    <row r="83" spans="1:6" ht="94.5" x14ac:dyDescent="0.3">
      <c r="A83" s="79" t="s">
        <v>52</v>
      </c>
      <c r="B83" s="84" t="s">
        <v>134</v>
      </c>
      <c r="C83" s="72" t="s">
        <v>86</v>
      </c>
      <c r="D83" s="85">
        <v>8</v>
      </c>
      <c r="E83" s="94"/>
      <c r="F83" s="86">
        <f t="shared" si="1"/>
        <v>0</v>
      </c>
    </row>
    <row r="84" spans="1:6" ht="94.5" x14ac:dyDescent="0.3">
      <c r="A84" s="79" t="s">
        <v>135</v>
      </c>
      <c r="B84" s="84" t="s">
        <v>136</v>
      </c>
      <c r="C84" s="72" t="s">
        <v>8</v>
      </c>
      <c r="D84" s="85">
        <v>14.4</v>
      </c>
      <c r="E84" s="94"/>
      <c r="F84" s="86">
        <f t="shared" si="1"/>
        <v>0</v>
      </c>
    </row>
    <row r="85" spans="1:6" ht="81" x14ac:dyDescent="0.3">
      <c r="A85" s="79" t="s">
        <v>137</v>
      </c>
      <c r="B85" s="84" t="s">
        <v>138</v>
      </c>
      <c r="C85" s="72" t="s">
        <v>8</v>
      </c>
      <c r="D85" s="85">
        <v>59.9</v>
      </c>
      <c r="E85" s="94"/>
      <c r="F85" s="86">
        <f t="shared" si="1"/>
        <v>0</v>
      </c>
    </row>
    <row r="86" spans="1:6" ht="94.5" x14ac:dyDescent="0.3">
      <c r="A86" s="79" t="s">
        <v>139</v>
      </c>
      <c r="B86" s="84" t="s">
        <v>140</v>
      </c>
      <c r="C86" s="72" t="s">
        <v>8</v>
      </c>
      <c r="D86" s="85">
        <v>25.15</v>
      </c>
      <c r="E86" s="94"/>
      <c r="F86" s="86">
        <f t="shared" si="1"/>
        <v>0</v>
      </c>
    </row>
    <row r="87" spans="1:6" ht="94.5" x14ac:dyDescent="0.3">
      <c r="A87" s="79" t="s">
        <v>141</v>
      </c>
      <c r="B87" s="84" t="s">
        <v>142</v>
      </c>
      <c r="C87" s="72" t="s">
        <v>8</v>
      </c>
      <c r="D87" s="85">
        <v>8</v>
      </c>
      <c r="E87" s="94"/>
      <c r="F87" s="86">
        <f t="shared" si="1"/>
        <v>0</v>
      </c>
    </row>
    <row r="88" spans="1:6" ht="108" x14ac:dyDescent="0.3">
      <c r="A88" s="79" t="s">
        <v>143</v>
      </c>
      <c r="B88" s="84" t="s">
        <v>144</v>
      </c>
      <c r="C88" s="72" t="s">
        <v>86</v>
      </c>
      <c r="D88" s="85">
        <v>10</v>
      </c>
      <c r="E88" s="94"/>
      <c r="F88" s="86">
        <f t="shared" si="1"/>
        <v>0</v>
      </c>
    </row>
    <row r="89" spans="1:6" ht="108" x14ac:dyDescent="0.3">
      <c r="A89" s="79" t="s">
        <v>145</v>
      </c>
      <c r="B89" s="84" t="s">
        <v>146</v>
      </c>
      <c r="C89" s="72" t="s">
        <v>86</v>
      </c>
      <c r="D89" s="85">
        <v>6</v>
      </c>
      <c r="E89" s="94"/>
      <c r="F89" s="86">
        <f t="shared" si="1"/>
        <v>0</v>
      </c>
    </row>
    <row r="90" spans="1:6" ht="121.5" x14ac:dyDescent="0.3">
      <c r="A90" s="79" t="s">
        <v>147</v>
      </c>
      <c r="B90" s="84" t="s">
        <v>148</v>
      </c>
      <c r="C90" s="72" t="s">
        <v>86</v>
      </c>
      <c r="D90" s="85">
        <v>4</v>
      </c>
      <c r="E90" s="94"/>
      <c r="F90" s="86">
        <f t="shared" si="1"/>
        <v>0</v>
      </c>
    </row>
    <row r="91" spans="1:6" ht="121.5" x14ac:dyDescent="0.3">
      <c r="A91" s="79" t="s">
        <v>149</v>
      </c>
      <c r="B91" s="84" t="s">
        <v>150</v>
      </c>
      <c r="C91" s="72" t="s">
        <v>86</v>
      </c>
      <c r="D91" s="85">
        <v>2</v>
      </c>
      <c r="E91" s="94"/>
      <c r="F91" s="86">
        <f t="shared" si="1"/>
        <v>0</v>
      </c>
    </row>
    <row r="92" spans="1:6" ht="94.5" x14ac:dyDescent="0.3">
      <c r="A92" s="79" t="s">
        <v>151</v>
      </c>
      <c r="B92" s="84" t="s">
        <v>152</v>
      </c>
      <c r="C92" s="72" t="s">
        <v>86</v>
      </c>
      <c r="D92" s="85">
        <v>63</v>
      </c>
      <c r="E92" s="94"/>
      <c r="F92" s="86">
        <f t="shared" si="1"/>
        <v>0</v>
      </c>
    </row>
    <row r="93" spans="1:6" ht="94.5" x14ac:dyDescent="0.3">
      <c r="A93" s="79" t="s">
        <v>153</v>
      </c>
      <c r="B93" s="84" t="s">
        <v>154</v>
      </c>
      <c r="C93" s="72" t="s">
        <v>86</v>
      </c>
      <c r="D93" s="85">
        <v>12</v>
      </c>
      <c r="E93" s="94"/>
      <c r="F93" s="86">
        <f t="shared" si="1"/>
        <v>0</v>
      </c>
    </row>
    <row r="94" spans="1:6" ht="108" x14ac:dyDescent="0.3">
      <c r="A94" s="79" t="s">
        <v>155</v>
      </c>
      <c r="B94" s="84" t="s">
        <v>156</v>
      </c>
      <c r="C94" s="72" t="s">
        <v>86</v>
      </c>
      <c r="D94" s="85">
        <v>60</v>
      </c>
      <c r="E94" s="94"/>
      <c r="F94" s="86">
        <f t="shared" si="1"/>
        <v>0</v>
      </c>
    </row>
    <row r="95" spans="1:6" ht="189" x14ac:dyDescent="0.3">
      <c r="A95" s="79" t="s">
        <v>157</v>
      </c>
      <c r="B95" s="84" t="s">
        <v>158</v>
      </c>
      <c r="C95" s="72" t="s">
        <v>5</v>
      </c>
      <c r="D95" s="85">
        <v>367.96</v>
      </c>
      <c r="E95" s="94"/>
      <c r="F95" s="86">
        <f t="shared" si="1"/>
        <v>0</v>
      </c>
    </row>
    <row r="96" spans="1:6" x14ac:dyDescent="0.3">
      <c r="A96" s="75"/>
      <c r="B96" s="119"/>
      <c r="C96" s="119"/>
      <c r="D96" s="95"/>
      <c r="E96" s="96" t="s">
        <v>159</v>
      </c>
      <c r="F96" s="91">
        <f>SUM(F72:F95)</f>
        <v>0</v>
      </c>
    </row>
    <row r="97" spans="1:6" x14ac:dyDescent="0.3">
      <c r="A97" s="74" t="s">
        <v>160</v>
      </c>
      <c r="B97" s="81" t="s">
        <v>161</v>
      </c>
      <c r="C97" s="73"/>
      <c r="D97" s="89"/>
      <c r="E97" s="89"/>
      <c r="F97" s="91"/>
    </row>
    <row r="98" spans="1:6" ht="54" x14ac:dyDescent="0.3">
      <c r="A98" s="79" t="s">
        <v>53</v>
      </c>
      <c r="B98" s="84" t="s">
        <v>162</v>
      </c>
      <c r="C98" s="72" t="s">
        <v>5</v>
      </c>
      <c r="D98" s="93">
        <v>267.04999999999995</v>
      </c>
      <c r="E98" s="68"/>
      <c r="F98" s="86">
        <f>ROUND((D98*E98),2)</f>
        <v>0</v>
      </c>
    </row>
    <row r="99" spans="1:6" ht="54" x14ac:dyDescent="0.3">
      <c r="A99" s="79" t="s">
        <v>54</v>
      </c>
      <c r="B99" s="84" t="s">
        <v>189</v>
      </c>
      <c r="C99" s="72" t="s">
        <v>8</v>
      </c>
      <c r="D99" s="93">
        <v>40.33</v>
      </c>
      <c r="E99" s="94"/>
      <c r="F99" s="86">
        <f t="shared" ref="F99:F114" si="2">ROUND((D99*E99),2)</f>
        <v>0</v>
      </c>
    </row>
    <row r="100" spans="1:6" ht="54" x14ac:dyDescent="0.3">
      <c r="A100" s="79" t="s">
        <v>55</v>
      </c>
      <c r="B100" s="84" t="s">
        <v>190</v>
      </c>
      <c r="C100" s="72" t="s">
        <v>8</v>
      </c>
      <c r="D100" s="97">
        <v>78.400000000000006</v>
      </c>
      <c r="E100" s="68"/>
      <c r="F100" s="86">
        <f t="shared" si="2"/>
        <v>0</v>
      </c>
    </row>
    <row r="101" spans="1:6" ht="54" x14ac:dyDescent="0.3">
      <c r="A101" s="79" t="s">
        <v>56</v>
      </c>
      <c r="B101" s="84" t="s">
        <v>163</v>
      </c>
      <c r="C101" s="72" t="s">
        <v>8</v>
      </c>
      <c r="D101" s="97">
        <v>144.60999999999996</v>
      </c>
      <c r="E101" s="68"/>
      <c r="F101" s="86">
        <f t="shared" si="2"/>
        <v>0</v>
      </c>
    </row>
    <row r="102" spans="1:6" ht="54" x14ac:dyDescent="0.3">
      <c r="A102" s="79" t="s">
        <v>57</v>
      </c>
      <c r="B102" s="84" t="s">
        <v>164</v>
      </c>
      <c r="C102" s="72" t="s">
        <v>8</v>
      </c>
      <c r="D102" s="93">
        <v>47.1</v>
      </c>
      <c r="E102" s="94"/>
      <c r="F102" s="86">
        <f t="shared" si="2"/>
        <v>0</v>
      </c>
    </row>
    <row r="103" spans="1:6" ht="40.5" x14ac:dyDescent="0.3">
      <c r="A103" s="79" t="s">
        <v>58</v>
      </c>
      <c r="B103" s="84" t="s">
        <v>165</v>
      </c>
      <c r="C103" s="72" t="s">
        <v>8</v>
      </c>
      <c r="D103" s="93">
        <v>32</v>
      </c>
      <c r="E103" s="94"/>
      <c r="F103" s="86">
        <f t="shared" si="2"/>
        <v>0</v>
      </c>
    </row>
    <row r="104" spans="1:6" ht="54" x14ac:dyDescent="0.3">
      <c r="A104" s="79" t="s">
        <v>59</v>
      </c>
      <c r="B104" s="84" t="s">
        <v>166</v>
      </c>
      <c r="C104" s="72" t="s">
        <v>3</v>
      </c>
      <c r="D104" s="93">
        <v>1</v>
      </c>
      <c r="E104" s="94"/>
      <c r="F104" s="86">
        <f t="shared" si="2"/>
        <v>0</v>
      </c>
    </row>
    <row r="105" spans="1:6" ht="81" x14ac:dyDescent="0.3">
      <c r="A105" s="79" t="s">
        <v>60</v>
      </c>
      <c r="B105" s="84" t="s">
        <v>167</v>
      </c>
      <c r="C105" s="72" t="s">
        <v>5</v>
      </c>
      <c r="D105" s="97">
        <v>83.89</v>
      </c>
      <c r="E105" s="68"/>
      <c r="F105" s="86">
        <f t="shared" si="2"/>
        <v>0</v>
      </c>
    </row>
    <row r="106" spans="1:6" ht="67.5" x14ac:dyDescent="0.3">
      <c r="A106" s="79" t="s">
        <v>61</v>
      </c>
      <c r="B106" s="84" t="s">
        <v>23</v>
      </c>
      <c r="C106" s="72" t="s">
        <v>5</v>
      </c>
      <c r="D106" s="97">
        <v>803.20999999999981</v>
      </c>
      <c r="E106" s="68"/>
      <c r="F106" s="86">
        <f t="shared" si="2"/>
        <v>0</v>
      </c>
    </row>
    <row r="107" spans="1:6" ht="40.5" x14ac:dyDescent="0.3">
      <c r="A107" s="79" t="s">
        <v>92</v>
      </c>
      <c r="B107" s="98" t="s">
        <v>168</v>
      </c>
      <c r="C107" s="72" t="s">
        <v>5</v>
      </c>
      <c r="D107" s="97">
        <v>166.19</v>
      </c>
      <c r="E107" s="68"/>
      <c r="F107" s="86">
        <f t="shared" si="2"/>
        <v>0</v>
      </c>
    </row>
    <row r="108" spans="1:6" ht="54" x14ac:dyDescent="0.3">
      <c r="A108" s="79" t="s">
        <v>93</v>
      </c>
      <c r="B108" s="98" t="s">
        <v>169</v>
      </c>
      <c r="C108" s="72" t="s">
        <v>5</v>
      </c>
      <c r="D108" s="97">
        <v>112.43</v>
      </c>
      <c r="E108" s="68"/>
      <c r="F108" s="86">
        <f t="shared" si="2"/>
        <v>0</v>
      </c>
    </row>
    <row r="109" spans="1:6" ht="94.5" x14ac:dyDescent="0.3">
      <c r="A109" s="79" t="s">
        <v>94</v>
      </c>
      <c r="B109" s="98" t="s">
        <v>191</v>
      </c>
      <c r="C109" s="99" t="s">
        <v>3</v>
      </c>
      <c r="D109" s="100">
        <v>1</v>
      </c>
      <c r="E109" s="94"/>
      <c r="F109" s="86">
        <f t="shared" si="2"/>
        <v>0</v>
      </c>
    </row>
    <row r="110" spans="1:6" ht="81" x14ac:dyDescent="0.3">
      <c r="A110" s="79" t="s">
        <v>95</v>
      </c>
      <c r="B110" s="98" t="s">
        <v>192</v>
      </c>
      <c r="C110" s="99" t="s">
        <v>3</v>
      </c>
      <c r="D110" s="100">
        <v>1</v>
      </c>
      <c r="E110" s="94"/>
      <c r="F110" s="86">
        <f t="shared" si="2"/>
        <v>0</v>
      </c>
    </row>
    <row r="111" spans="1:6" ht="94.5" x14ac:dyDescent="0.3">
      <c r="A111" s="79" t="s">
        <v>96</v>
      </c>
      <c r="B111" s="98" t="s">
        <v>193</v>
      </c>
      <c r="C111" s="99" t="s">
        <v>3</v>
      </c>
      <c r="D111" s="100">
        <v>1</v>
      </c>
      <c r="E111" s="94"/>
      <c r="F111" s="86">
        <f t="shared" si="2"/>
        <v>0</v>
      </c>
    </row>
    <row r="112" spans="1:6" ht="108" x14ac:dyDescent="0.3">
      <c r="A112" s="79" t="s">
        <v>97</v>
      </c>
      <c r="B112" s="98" t="s">
        <v>194</v>
      </c>
      <c r="C112" s="99" t="s">
        <v>3</v>
      </c>
      <c r="D112" s="100">
        <v>2</v>
      </c>
      <c r="E112" s="68"/>
      <c r="F112" s="86">
        <f t="shared" si="2"/>
        <v>0</v>
      </c>
    </row>
    <row r="113" spans="1:6" ht="94.5" x14ac:dyDescent="0.3">
      <c r="A113" s="79" t="s">
        <v>98</v>
      </c>
      <c r="B113" s="98" t="s">
        <v>170</v>
      </c>
      <c r="C113" s="99" t="s">
        <v>3</v>
      </c>
      <c r="D113" s="100">
        <v>1</v>
      </c>
      <c r="E113" s="68"/>
      <c r="F113" s="86">
        <f t="shared" si="2"/>
        <v>0</v>
      </c>
    </row>
    <row r="114" spans="1:6" ht="67.5" x14ac:dyDescent="0.3">
      <c r="A114" s="79" t="s">
        <v>99</v>
      </c>
      <c r="B114" s="98" t="s">
        <v>24</v>
      </c>
      <c r="C114" s="99" t="s">
        <v>5</v>
      </c>
      <c r="D114" s="100">
        <v>43.56</v>
      </c>
      <c r="E114" s="94"/>
      <c r="F114" s="86">
        <f t="shared" si="2"/>
        <v>0</v>
      </c>
    </row>
    <row r="115" spans="1:6" ht="81" x14ac:dyDescent="0.3">
      <c r="A115" s="79" t="s">
        <v>100</v>
      </c>
      <c r="B115" s="98" t="s">
        <v>204</v>
      </c>
      <c r="C115" s="72" t="s">
        <v>3</v>
      </c>
      <c r="D115" s="93">
        <v>25</v>
      </c>
      <c r="E115" s="94"/>
      <c r="F115" s="86">
        <f>ROUND((D115*E115),2)</f>
        <v>0</v>
      </c>
    </row>
    <row r="116" spans="1:6" ht="54" x14ac:dyDescent="0.3">
      <c r="A116" s="79" t="s">
        <v>101</v>
      </c>
      <c r="B116" s="98" t="s">
        <v>206</v>
      </c>
      <c r="C116" s="72" t="s">
        <v>3</v>
      </c>
      <c r="D116" s="93">
        <v>1</v>
      </c>
      <c r="E116" s="94"/>
      <c r="F116" s="86">
        <f>ROUND((D116*E116),2)</f>
        <v>0</v>
      </c>
    </row>
    <row r="117" spans="1:6" x14ac:dyDescent="0.3">
      <c r="A117" s="72"/>
      <c r="B117" s="121"/>
      <c r="C117" s="102" t="s">
        <v>171</v>
      </c>
      <c r="D117" s="89"/>
      <c r="E117" s="89"/>
      <c r="F117" s="91">
        <f>SUM(F98:F116)</f>
        <v>0</v>
      </c>
    </row>
    <row r="118" spans="1:6" x14ac:dyDescent="0.3">
      <c r="A118" s="72"/>
      <c r="B118" s="103" t="s">
        <v>172</v>
      </c>
      <c r="C118" s="73"/>
      <c r="D118" s="89"/>
      <c r="E118" s="89"/>
      <c r="F118" s="91"/>
    </row>
    <row r="119" spans="1:6" x14ac:dyDescent="0.3">
      <c r="A119" s="104"/>
      <c r="B119" s="105" t="s">
        <v>173</v>
      </c>
      <c r="C119" s="122"/>
      <c r="D119" s="123"/>
      <c r="E119" s="120"/>
      <c r="F119" s="120"/>
    </row>
    <row r="120" spans="1:6" ht="40.5" x14ac:dyDescent="0.3">
      <c r="A120" s="79" t="s">
        <v>62</v>
      </c>
      <c r="B120" s="98" t="s">
        <v>195</v>
      </c>
      <c r="C120" s="99" t="s">
        <v>18</v>
      </c>
      <c r="D120" s="93">
        <v>27</v>
      </c>
      <c r="E120" s="94"/>
      <c r="F120" s="86">
        <f>ROUND((D120*E120),2)</f>
        <v>0</v>
      </c>
    </row>
    <row r="121" spans="1:6" ht="54" x14ac:dyDescent="0.3">
      <c r="A121" s="79" t="s">
        <v>63</v>
      </c>
      <c r="B121" s="98" t="s">
        <v>196</v>
      </c>
      <c r="C121" s="99" t="s">
        <v>18</v>
      </c>
      <c r="D121" s="100">
        <v>12</v>
      </c>
      <c r="E121" s="94"/>
      <c r="F121" s="86">
        <f t="shared" ref="F121:F129" si="3">ROUND((D121*E121),2)</f>
        <v>0</v>
      </c>
    </row>
    <row r="122" spans="1:6" ht="54" x14ac:dyDescent="0.3">
      <c r="A122" s="79" t="s">
        <v>64</v>
      </c>
      <c r="B122" s="98" t="s">
        <v>197</v>
      </c>
      <c r="C122" s="99" t="s">
        <v>18</v>
      </c>
      <c r="D122" s="100">
        <v>10</v>
      </c>
      <c r="E122" s="94"/>
      <c r="F122" s="86">
        <f t="shared" si="3"/>
        <v>0</v>
      </c>
    </row>
    <row r="123" spans="1:6" ht="54" x14ac:dyDescent="0.3">
      <c r="A123" s="79" t="s">
        <v>65</v>
      </c>
      <c r="B123" s="98" t="s">
        <v>198</v>
      </c>
      <c r="C123" s="99" t="s">
        <v>18</v>
      </c>
      <c r="D123" s="100">
        <v>2</v>
      </c>
      <c r="E123" s="94"/>
      <c r="F123" s="86">
        <f t="shared" si="3"/>
        <v>0</v>
      </c>
    </row>
    <row r="124" spans="1:6" ht="67.5" x14ac:dyDescent="0.3">
      <c r="A124" s="79" t="s">
        <v>66</v>
      </c>
      <c r="B124" s="98" t="s">
        <v>199</v>
      </c>
      <c r="C124" s="99" t="s">
        <v>18</v>
      </c>
      <c r="D124" s="100">
        <v>6</v>
      </c>
      <c r="E124" s="94"/>
      <c r="F124" s="86">
        <f t="shared" si="3"/>
        <v>0</v>
      </c>
    </row>
    <row r="125" spans="1:6" ht="54" x14ac:dyDescent="0.3">
      <c r="A125" s="79" t="s">
        <v>67</v>
      </c>
      <c r="B125" s="98" t="s">
        <v>200</v>
      </c>
      <c r="C125" s="99" t="s">
        <v>9</v>
      </c>
      <c r="D125" s="100">
        <v>3</v>
      </c>
      <c r="E125" s="94"/>
      <c r="F125" s="86">
        <f t="shared" si="3"/>
        <v>0</v>
      </c>
    </row>
    <row r="126" spans="1:6" ht="40.5" x14ac:dyDescent="0.3">
      <c r="A126" s="79" t="s">
        <v>68</v>
      </c>
      <c r="B126" s="98" t="s">
        <v>174</v>
      </c>
      <c r="C126" s="99" t="s">
        <v>8</v>
      </c>
      <c r="D126" s="100">
        <v>6</v>
      </c>
      <c r="E126" s="94"/>
      <c r="F126" s="86">
        <f t="shared" si="3"/>
        <v>0</v>
      </c>
    </row>
    <row r="127" spans="1:6" ht="40.5" x14ac:dyDescent="0.3">
      <c r="A127" s="79" t="s">
        <v>69</v>
      </c>
      <c r="B127" s="98" t="s">
        <v>175</v>
      </c>
      <c r="C127" s="99" t="s">
        <v>8</v>
      </c>
      <c r="D127" s="100">
        <v>6</v>
      </c>
      <c r="E127" s="94"/>
      <c r="F127" s="86">
        <f t="shared" si="3"/>
        <v>0</v>
      </c>
    </row>
    <row r="128" spans="1:6" ht="67.5" x14ac:dyDescent="0.3">
      <c r="A128" s="79" t="s">
        <v>70</v>
      </c>
      <c r="B128" s="98" t="s">
        <v>176</v>
      </c>
      <c r="C128" s="99" t="s">
        <v>3</v>
      </c>
      <c r="D128" s="100">
        <v>1</v>
      </c>
      <c r="E128" s="94"/>
      <c r="F128" s="86">
        <f t="shared" si="3"/>
        <v>0</v>
      </c>
    </row>
    <row r="129" spans="1:23" ht="27" x14ac:dyDescent="0.3">
      <c r="A129" s="79" t="s">
        <v>102</v>
      </c>
      <c r="B129" s="98" t="s">
        <v>177</v>
      </c>
      <c r="C129" s="99" t="s">
        <v>3</v>
      </c>
      <c r="D129" s="100">
        <v>11</v>
      </c>
      <c r="E129" s="94"/>
      <c r="F129" s="86">
        <f t="shared" si="3"/>
        <v>0</v>
      </c>
    </row>
    <row r="130" spans="1:23" x14ac:dyDescent="0.3">
      <c r="A130" s="106"/>
      <c r="B130" s="124"/>
      <c r="C130" s="108"/>
      <c r="D130" s="109"/>
      <c r="E130" s="110" t="s">
        <v>178</v>
      </c>
      <c r="F130" s="111">
        <f>SUM(F120:F129)</f>
        <v>0</v>
      </c>
    </row>
    <row r="131" spans="1:23" x14ac:dyDescent="0.3">
      <c r="A131" s="72"/>
      <c r="B131" s="103" t="s">
        <v>179</v>
      </c>
      <c r="C131" s="102"/>
      <c r="D131" s="89"/>
      <c r="E131" s="89"/>
      <c r="F131" s="91"/>
    </row>
    <row r="132" spans="1:23" ht="54" x14ac:dyDescent="0.3">
      <c r="A132" s="79" t="s">
        <v>103</v>
      </c>
      <c r="B132" s="84" t="s">
        <v>87</v>
      </c>
      <c r="C132" s="72" t="s">
        <v>18</v>
      </c>
      <c r="D132" s="93">
        <v>14</v>
      </c>
      <c r="E132" s="94"/>
      <c r="F132" s="86">
        <f>ROUND((D132*E132),2)</f>
        <v>0</v>
      </c>
    </row>
    <row r="133" spans="1:23" ht="54" x14ac:dyDescent="0.3">
      <c r="A133" s="79" t="s">
        <v>104</v>
      </c>
      <c r="B133" s="112" t="s">
        <v>88</v>
      </c>
      <c r="C133" s="72" t="s">
        <v>18</v>
      </c>
      <c r="D133" s="93">
        <v>9</v>
      </c>
      <c r="E133" s="94"/>
      <c r="F133" s="86">
        <f t="shared" ref="F133:F139" si="4">ROUND((D133*E133),2)</f>
        <v>0</v>
      </c>
    </row>
    <row r="134" spans="1:23" ht="54" x14ac:dyDescent="0.3">
      <c r="A134" s="79" t="s">
        <v>105</v>
      </c>
      <c r="B134" s="112" t="s">
        <v>180</v>
      </c>
      <c r="C134" s="113" t="s">
        <v>9</v>
      </c>
      <c r="D134" s="114">
        <v>5</v>
      </c>
      <c r="E134" s="94"/>
      <c r="F134" s="86">
        <f t="shared" si="4"/>
        <v>0</v>
      </c>
    </row>
    <row r="135" spans="1:23" ht="67.5" x14ac:dyDescent="0.3">
      <c r="A135" s="79" t="s">
        <v>106</v>
      </c>
      <c r="B135" s="112" t="s">
        <v>181</v>
      </c>
      <c r="C135" s="72" t="s">
        <v>3</v>
      </c>
      <c r="D135" s="97">
        <v>2</v>
      </c>
      <c r="E135" s="94"/>
      <c r="F135" s="86">
        <f t="shared" si="4"/>
        <v>0</v>
      </c>
    </row>
    <row r="136" spans="1:23" ht="40.5" x14ac:dyDescent="0.3">
      <c r="A136" s="79" t="s">
        <v>107</v>
      </c>
      <c r="B136" s="112" t="s">
        <v>89</v>
      </c>
      <c r="C136" s="72" t="s">
        <v>3</v>
      </c>
      <c r="D136" s="93">
        <v>4</v>
      </c>
      <c r="E136" s="94"/>
      <c r="F136" s="86">
        <f t="shared" si="4"/>
        <v>0</v>
      </c>
    </row>
    <row r="137" spans="1:23" ht="40.5" x14ac:dyDescent="0.3">
      <c r="A137" s="79" t="s">
        <v>108</v>
      </c>
      <c r="B137" s="107" t="s">
        <v>90</v>
      </c>
      <c r="C137" s="72" t="s">
        <v>8</v>
      </c>
      <c r="D137" s="93">
        <v>20.350000000000001</v>
      </c>
      <c r="E137" s="94"/>
      <c r="F137" s="86">
        <f t="shared" si="4"/>
        <v>0</v>
      </c>
    </row>
    <row r="138" spans="1:23" ht="40.5" x14ac:dyDescent="0.3">
      <c r="A138" s="79" t="s">
        <v>109</v>
      </c>
      <c r="B138" s="107" t="s">
        <v>182</v>
      </c>
      <c r="C138" s="72" t="s">
        <v>8</v>
      </c>
      <c r="D138" s="93">
        <v>18.350000000000001</v>
      </c>
      <c r="E138" s="94"/>
      <c r="F138" s="86">
        <f t="shared" si="4"/>
        <v>0</v>
      </c>
      <c r="T138" s="5">
        <v>732412.14</v>
      </c>
      <c r="V138" s="5">
        <v>1091004.3999999999</v>
      </c>
      <c r="W138" s="5">
        <f>+V138-T138</f>
        <v>358592.25999999989</v>
      </c>
    </row>
    <row r="139" spans="1:23" ht="27" x14ac:dyDescent="0.3">
      <c r="A139" s="79" t="s">
        <v>110</v>
      </c>
      <c r="B139" s="107" t="s">
        <v>183</v>
      </c>
      <c r="C139" s="72" t="s">
        <v>3</v>
      </c>
      <c r="D139" s="93">
        <v>1</v>
      </c>
      <c r="E139" s="94"/>
      <c r="F139" s="86">
        <f t="shared" si="4"/>
        <v>0</v>
      </c>
      <c r="T139" s="5">
        <v>50000</v>
      </c>
      <c r="W139" s="5">
        <f>+W138*1.16</f>
        <v>415967.02159999986</v>
      </c>
    </row>
    <row r="140" spans="1:23" ht="40.5" x14ac:dyDescent="0.3">
      <c r="A140" s="79" t="s">
        <v>111</v>
      </c>
      <c r="B140" s="107" t="s">
        <v>184</v>
      </c>
      <c r="C140" s="72" t="s">
        <v>3</v>
      </c>
      <c r="D140" s="93">
        <v>3</v>
      </c>
      <c r="E140" s="94"/>
      <c r="F140" s="86">
        <f>ROUND((D140*E140),2)</f>
        <v>0</v>
      </c>
      <c r="T140" s="5">
        <f>+T138+T139</f>
        <v>782412.14</v>
      </c>
    </row>
    <row r="141" spans="1:23" x14ac:dyDescent="0.3">
      <c r="A141" s="101"/>
      <c r="B141" s="116"/>
      <c r="C141" s="108"/>
      <c r="D141" s="115"/>
      <c r="E141" s="110" t="s">
        <v>185</v>
      </c>
      <c r="F141" s="115">
        <f>SUM(F132:F140)</f>
        <v>0</v>
      </c>
      <c r="T141" s="5" t="e">
        <f>+V138-#REF!</f>
        <v>#REF!</v>
      </c>
    </row>
    <row r="142" spans="1:23" x14ac:dyDescent="0.3">
      <c r="A142" s="101"/>
      <c r="B142" s="103" t="s">
        <v>186</v>
      </c>
      <c r="C142" s="108"/>
      <c r="D142" s="115"/>
      <c r="E142" s="110"/>
      <c r="F142" s="115"/>
    </row>
    <row r="143" spans="1:23" ht="54" x14ac:dyDescent="0.3">
      <c r="A143" s="79" t="s">
        <v>112</v>
      </c>
      <c r="B143" s="107" t="s">
        <v>205</v>
      </c>
      <c r="C143" s="72" t="s">
        <v>3</v>
      </c>
      <c r="D143" s="93">
        <v>4</v>
      </c>
      <c r="E143" s="94"/>
      <c r="F143" s="86">
        <f>ROUND((D143*E143),2)</f>
        <v>0</v>
      </c>
    </row>
    <row r="144" spans="1:23" x14ac:dyDescent="0.3">
      <c r="A144" s="101"/>
      <c r="B144" s="82"/>
      <c r="C144" s="118"/>
      <c r="D144" s="83"/>
      <c r="E144" s="110" t="s">
        <v>187</v>
      </c>
      <c r="F144" s="115">
        <f>SUM(F143:F143)</f>
        <v>0</v>
      </c>
    </row>
    <row r="145" spans="1:6" x14ac:dyDescent="0.3">
      <c r="A145" s="101"/>
      <c r="B145" s="82"/>
      <c r="C145" s="118"/>
      <c r="D145" s="83"/>
      <c r="E145" s="83"/>
      <c r="F145" s="83"/>
    </row>
    <row r="146" spans="1:6" x14ac:dyDescent="0.3">
      <c r="A146" s="101"/>
      <c r="B146" s="107"/>
      <c r="C146" s="82"/>
      <c r="D146" s="83"/>
      <c r="E146" s="109" t="s">
        <v>91</v>
      </c>
      <c r="F146" s="117">
        <f>F70+F96+F117+F130+F141+F144</f>
        <v>0</v>
      </c>
    </row>
    <row r="147" spans="1:6" x14ac:dyDescent="0.3">
      <c r="A147" s="101"/>
      <c r="B147" s="107"/>
      <c r="C147" s="82"/>
      <c r="D147" s="83"/>
      <c r="E147" s="109" t="s">
        <v>188</v>
      </c>
      <c r="F147" s="117">
        <f>ROUND((F146*16%),2)</f>
        <v>0</v>
      </c>
    </row>
    <row r="148" spans="1:6" x14ac:dyDescent="0.3">
      <c r="A148" s="101"/>
      <c r="B148" s="107"/>
      <c r="C148" s="82"/>
      <c r="D148" s="83"/>
      <c r="E148" s="109" t="s">
        <v>2</v>
      </c>
      <c r="F148" s="117">
        <f>F146+F147</f>
        <v>0</v>
      </c>
    </row>
    <row r="149" spans="1:6" x14ac:dyDescent="0.3">
      <c r="A149" s="17"/>
      <c r="B149" s="17"/>
      <c r="C149" s="17"/>
      <c r="D149" s="18"/>
      <c r="E149" s="18"/>
      <c r="F149" s="78"/>
    </row>
    <row r="150" spans="1:6" s="1" customFormat="1" ht="26.25" x14ac:dyDescent="0.5">
      <c r="A150" s="125"/>
      <c r="B150" s="126"/>
      <c r="C150" s="126"/>
      <c r="D150" s="126"/>
      <c r="E150" s="126"/>
      <c r="F150" s="126"/>
    </row>
    <row r="151" spans="1:6" s="1" customFormat="1" ht="26.25" x14ac:dyDescent="0.5">
      <c r="A151" s="66"/>
      <c r="B151" s="67"/>
      <c r="C151" s="67"/>
      <c r="D151" s="67"/>
      <c r="E151" s="67"/>
      <c r="F151" s="67"/>
    </row>
    <row r="152" spans="1:6" s="1" customFormat="1" ht="26.25" x14ac:dyDescent="0.5">
      <c r="A152" s="66"/>
      <c r="B152" s="67"/>
      <c r="C152" s="67"/>
      <c r="D152" s="67"/>
      <c r="E152" s="67"/>
      <c r="F152" s="67"/>
    </row>
    <row r="153" spans="1:6" s="1" customFormat="1" ht="26.25" x14ac:dyDescent="0.5">
      <c r="A153" s="66"/>
      <c r="B153" s="67"/>
      <c r="C153" s="67"/>
      <c r="D153" s="67"/>
      <c r="E153" s="67"/>
      <c r="F153" s="67"/>
    </row>
    <row r="154" spans="1:6" s="1" customFormat="1" ht="26.25" x14ac:dyDescent="0.5">
      <c r="A154" s="66"/>
      <c r="B154" s="67"/>
      <c r="C154" s="67"/>
      <c r="D154" s="67"/>
      <c r="E154" s="67"/>
      <c r="F154" s="67"/>
    </row>
    <row r="155" spans="1:6" s="1" customFormat="1" ht="26.25" x14ac:dyDescent="0.5">
      <c r="A155" s="66"/>
      <c r="B155" s="67"/>
      <c r="C155" s="67"/>
      <c r="D155" s="67"/>
      <c r="E155" s="67"/>
      <c r="F155" s="67"/>
    </row>
    <row r="156" spans="1:6" s="1" customFormat="1" ht="26.25" x14ac:dyDescent="0.5">
      <c r="A156" s="66"/>
      <c r="B156" s="67"/>
      <c r="C156" s="67"/>
      <c r="D156" s="67"/>
      <c r="E156" s="67"/>
      <c r="F156" s="67"/>
    </row>
    <row r="157" spans="1:6" s="1" customFormat="1" ht="26.25" x14ac:dyDescent="0.5">
      <c r="A157" s="66"/>
      <c r="B157" s="67"/>
      <c r="C157" s="67"/>
      <c r="D157" s="67"/>
      <c r="E157" s="67"/>
      <c r="F157" s="67"/>
    </row>
    <row r="158" spans="1:6" s="1" customFormat="1" ht="26.25" x14ac:dyDescent="0.5">
      <c r="A158" s="66"/>
      <c r="B158" s="67"/>
      <c r="C158" s="67"/>
      <c r="D158" s="67"/>
      <c r="E158" s="67"/>
      <c r="F158" s="67"/>
    </row>
  </sheetData>
  <mergeCells count="6">
    <mergeCell ref="A150:F150"/>
    <mergeCell ref="A50:F50"/>
    <mergeCell ref="A2:F2"/>
    <mergeCell ref="B6:F13"/>
    <mergeCell ref="B4:F4"/>
    <mergeCell ref="A45:F45"/>
  </mergeCells>
  <printOptions horizontalCentered="1" verticalCentered="1" gridLines="1"/>
  <pageMargins left="7.874015748031496E-2" right="0.39370078740157483" top="0.19685039370078741" bottom="0.19685039370078741" header="0.31496062992125984" footer="0.31496062992125984"/>
  <pageSetup scale="95" orientation="landscape" r:id="rId1"/>
  <headerFooter alignWithMargins="0">
    <oddFooter>&amp;R&amp;"Century Gothic,Normal"&amp;7
&amp;8hoja &amp;P de &amp;N</oddFooter>
  </headerFooter>
  <drawing r:id="rId2"/>
  <legacyDrawing r:id="rId3"/>
  <oleObjects>
    <mc:AlternateContent xmlns:mc="http://schemas.openxmlformats.org/markup-compatibility/2006">
      <mc:Choice Requires="x14">
        <oleObject progId="CorelDRAW.Graphic.12" shapeId="35841" r:id="rId4">
          <objectPr defaultSize="0" autoPict="0" r:id="rId5">
            <anchor moveWithCells="1">
              <from>
                <xdr:col>0</xdr:col>
                <xdr:colOff>47625</xdr:colOff>
                <xdr:row>44</xdr:row>
                <xdr:rowOff>47625</xdr:rowOff>
              </from>
              <to>
                <xdr:col>0</xdr:col>
                <xdr:colOff>752475</xdr:colOff>
                <xdr:row>48</xdr:row>
                <xdr:rowOff>0</xdr:rowOff>
              </to>
            </anchor>
          </objectPr>
        </oleObject>
      </mc:Choice>
      <mc:Fallback>
        <oleObject progId="CorelDRAW.Graphic.12" shapeId="3584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 ALMACEN LICITACION</vt:lpstr>
      <vt:lpstr>'PRESUP ALMACEN LICITACION'!Área_de_impresión</vt:lpstr>
      <vt:lpstr>'PRESUP ALMACEN LICITACION'!Títulos_a_imprimir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Jorge Menes</dc:creator>
  <cp:lastModifiedBy>Raquel</cp:lastModifiedBy>
  <cp:lastPrinted>2019-08-31T01:43:12Z</cp:lastPrinted>
  <dcterms:created xsi:type="dcterms:W3CDTF">2006-08-08T15:12:16Z</dcterms:created>
  <dcterms:modified xsi:type="dcterms:W3CDTF">2019-09-07T00:47:56Z</dcterms:modified>
</cp:coreProperties>
</file>